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3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INTETICO" sheetId="1" state="visible" r:id="rId2"/>
    <sheet name="ANALITICO" sheetId="2" state="visible" r:id="rId3"/>
    <sheet name="05_BDI" sheetId="3" state="visible" r:id="rId4"/>
  </sheets>
  <definedNames>
    <definedName function="false" hidden="false" localSheetId="2" name="_xlnm.Print_Area" vbProcedure="false">05_BDI!$A$1:$F$45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<sst xmlns="http://schemas.openxmlformats.org/spreadsheetml/2006/main" count="439" uniqueCount="136">
  <si>
    <t xml:space="preserve">PODER JUDICIÁRIO DA UNIÃO</t>
  </si>
  <si>
    <t xml:space="preserve">ORÇAMENTO SINTÉTICO</t>
  </si>
  <si>
    <t xml:space="preserve">Obra: Contratação de projetos de linhas de vida, ancoragens e estrturas auxiliares para limpeza e manutenção de fachadas</t>
  </si>
  <si>
    <t xml:space="preserve">SINAPI-NAO_DESONERADO-MAIO-22</t>
  </si>
  <si>
    <t xml:space="preserve">Data:</t>
  </si>
  <si>
    <t xml:space="preserve">junho-2022</t>
  </si>
  <si>
    <t xml:space="preserve">CUSTO</t>
  </si>
  <si>
    <t xml:space="preserve">UNITÁRIO TOTAL</t>
  </si>
  <si>
    <t xml:space="preserve">SUBTOTAL MATERIAIS</t>
  </si>
  <si>
    <t xml:space="preserve">SUBTOTAL MAO DE OBRA</t>
  </si>
  <si>
    <t xml:space="preserve">#</t>
  </si>
  <si>
    <t xml:space="preserve">CÓDIGO</t>
  </si>
  <si>
    <t xml:space="preserve">DISCRIMINAÇÃO</t>
  </si>
  <si>
    <t xml:space="preserve">UNID.</t>
  </si>
  <si>
    <t xml:space="preserve">QUANT.</t>
  </si>
  <si>
    <t xml:space="preserve">MATERIAL</t>
  </si>
  <si>
    <t xml:space="preserve">MÃO DE OBRA</t>
  </si>
  <si>
    <t xml:space="preserve">1</t>
  </si>
  <si>
    <t xml:space="preserve">LEVANTAMENTOS</t>
  </si>
  <si>
    <t xml:space="preserve">1.1</t>
  </si>
  <si>
    <t xml:space="preserve">T.VISITA</t>
  </si>
  <si>
    <t xml:space="preserve">Realização de visitas técnicas para levantamentos e medições in-loco (engenheiro e auxiliar técnico)</t>
  </si>
  <si>
    <t xml:space="preserve">un</t>
  </si>
  <si>
    <t xml:space="preserve">2</t>
  </si>
  <si>
    <t xml:space="preserve">ELABORAÇÃO DE PROJETOS</t>
  </si>
  <si>
    <t xml:space="preserve">2.1</t>
  </si>
  <si>
    <t xml:space="preserve">T.LIN.FOR</t>
  </si>
  <si>
    <t xml:space="preserve">Projeto de linhas de vida, ancoragens e estruturas auxiliares - Fórum Trabalhista da 18ª Região (prédio preto), conforme especificações</t>
  </si>
  <si>
    <t xml:space="preserve">2.2</t>
  </si>
  <si>
    <t xml:space="preserve">T.LIN.BL</t>
  </si>
  <si>
    <t xml:space="preserve">Projeto de linhas de vida, ancoragens e estruturas auxiliares - Blocos Gabinetes, Apoio e Passarelas (interno e externo), conforme especificações</t>
  </si>
  <si>
    <t xml:space="preserve">2.3</t>
  </si>
  <si>
    <t xml:space="preserve">T.MDESC</t>
  </si>
  <si>
    <t xml:space="preserve">Memorial descritivo e especificações técnicas - elaboração e fornecimento</t>
  </si>
  <si>
    <t xml:space="preserve">3</t>
  </si>
  <si>
    <t xml:space="preserve">ORÇAMENTO E CRONOGRAMA</t>
  </si>
  <si>
    <t xml:space="preserve">3.1</t>
  </si>
  <si>
    <t xml:space="preserve">T.ORC</t>
  </si>
  <si>
    <t xml:space="preserve">Elaboração de orçamento executivo completo com cronograma com base em tabelas de referencia oficiais atualizadas, sinapi, bem como as disposições do termo de referencia / projeto básico</t>
  </si>
  <si>
    <t xml:space="preserve">4</t>
  </si>
  <si>
    <t xml:space="preserve">FINALIZAÇÃO</t>
  </si>
  <si>
    <t xml:space="preserve">4.1</t>
  </si>
  <si>
    <t xml:space="preserve">T.OBRA</t>
  </si>
  <si>
    <t xml:space="preserve">Acompanhamento e realização de Visitas técnicas durante a execução dos serviços</t>
  </si>
  <si>
    <t xml:space="preserve">mês</t>
  </si>
  <si>
    <t xml:space="preserve">4.2</t>
  </si>
  <si>
    <t xml:space="preserve">T.TREINAMENTO</t>
  </si>
  <si>
    <t xml:space="preserve">Treinamento de equipes do Contratante (operação, manutenção do sistema e segurança de trabalhos em altura), carga horária mínima 16 horas</t>
  </si>
  <si>
    <t xml:space="preserve">4.3</t>
  </si>
  <si>
    <t xml:space="preserve">T.MANUAIS</t>
  </si>
  <si>
    <t xml:space="preserve">Elaboração e fornecimento de Manuais de Operação e Manutenção dos Sistemas</t>
  </si>
  <si>
    <t xml:space="preserve">NOTAS:</t>
  </si>
  <si>
    <t xml:space="preserve">TOTAIS SEM BDI</t>
  </si>
  <si>
    <t xml:space="preserve">- COMPOSIÇÕES INICIADAS COM C. SÃO DO SINAPI</t>
  </si>
  <si>
    <t xml:space="preserve">TOTAL GERAL SEM BDI</t>
  </si>
  <si>
    <t xml:space="preserve">- COMPOSIÇÕES INICIADAS COM T. SÃO PRÓPRIAS. FINAL /A INDICA COMPOSIÇÕES ADAPTADAS</t>
  </si>
  <si>
    <t xml:space="preserve">TAXAS DE BDI</t>
  </si>
  <si>
    <t xml:space="preserve">16.12%</t>
  </si>
  <si>
    <t xml:space="preserve">22.47%</t>
  </si>
  <si>
    <t xml:space="preserve">- INSUMOS INICIADOS COM I. SÃO DO SINAPI</t>
  </si>
  <si>
    <t xml:space="preserve">TOTAIS COM BDI</t>
  </si>
  <si>
    <t xml:space="preserve">- INSUMOS INICIADOS COM P. SÃO PESQUISAS DE MERCADO</t>
  </si>
  <si>
    <t xml:space="preserve">PREÇO FINAL</t>
  </si>
  <si>
    <t xml:space="preserve">- ENCARGOS SOCIAIS MENSALISTA 72.81 % HORISTA 115.42  %</t>
  </si>
  <si>
    <t xml:space="preserve">RELATÓRIO DE COMPOSIÇÕES ANALÍTICAS</t>
  </si>
  <si>
    <t xml:space="preserve">Código</t>
  </si>
  <si>
    <t xml:space="preserve">Resumo</t>
  </si>
  <si>
    <t xml:space="preserve">Class.</t>
  </si>
  <si>
    <t xml:space="preserve">Un.</t>
  </si>
  <si>
    <t xml:space="preserve">Coeficientes</t>
  </si>
  <si>
    <t xml:space="preserve">Preço unit.</t>
  </si>
  <si>
    <t xml:space="preserve">Subtotal</t>
  </si>
  <si>
    <t xml:space="preserve">Material</t>
  </si>
  <si>
    <t xml:space="preserve">Mão de obra</t>
  </si>
  <si>
    <t xml:space="preserve">Serv.</t>
  </si>
  <si>
    <t xml:space="preserve">-</t>
  </si>
  <si>
    <t xml:space="preserve">I.34780</t>
  </si>
  <si>
    <t xml:space="preserve">ENGENHEIRO CIVIL PLENO</t>
  </si>
  <si>
    <t xml:space="preserve">M.o</t>
  </si>
  <si>
    <t xml:space="preserve">H</t>
  </si>
  <si>
    <t xml:space="preserve">I.532</t>
  </si>
  <si>
    <t xml:space="preserve">AUXILIAR TECNICO / ASSISTENTE DE ENGENHARIA</t>
  </si>
  <si>
    <t xml:space="preserve">I.37372</t>
  </si>
  <si>
    <t xml:space="preserve">EXAMES - HORISTA (COLETADO CAIXA)</t>
  </si>
  <si>
    <t xml:space="preserve">Mat.</t>
  </si>
  <si>
    <t xml:space="preserve">I.37373</t>
  </si>
  <si>
    <t xml:space="preserve">SEGURO - HORISTA (COLETADO CAIXA)</t>
  </si>
  <si>
    <t xml:space="preserve">I.43462</t>
  </si>
  <si>
    <t xml:space="preserve">FERRAMENTAS - FAMILIA ENGENHEIRO CIVIL - HORISTA (ENCARGOS COMPLEMENTARES - COLETADO CAIXA)</t>
  </si>
  <si>
    <t xml:space="preserve">I.43486</t>
  </si>
  <si>
    <t xml:space="preserve">EPI - FAMILIA ENGENHEIRO CIVIL - HORISTA (ENCARGOS COMPLEMENTARES - COLETADO CAIXA)</t>
  </si>
  <si>
    <t xml:space="preserve">I.2355</t>
  </si>
  <si>
    <t xml:space="preserve">DESENHISTA DETALHISTA (HORISTA)</t>
  </si>
  <si>
    <t xml:space="preserve">I.2358</t>
  </si>
  <si>
    <t xml:space="preserve">DESENHISTA PROJETISTA (HORISTA)</t>
  </si>
  <si>
    <t xml:space="preserve">I.2359</t>
  </si>
  <si>
    <t xml:space="preserve">DESENHISTA TECNICO AUXILIAR (HORISTA)</t>
  </si>
  <si>
    <t xml:space="preserve">I.43469</t>
  </si>
  <si>
    <t xml:space="preserve">FERRAMENTAS - FAMILIA TOPOGRAFO - HORISTA (ENCARGOS COMPLEMENTARES - COLETADO CAIXA)</t>
  </si>
  <si>
    <t xml:space="preserve">I.43493</t>
  </si>
  <si>
    <t xml:space="preserve">EPI - FAMILIA TOPOGRAFO - HORISTA (ENCARGOS COMPLEMENTARES - COLETADO CAIXA)</t>
  </si>
  <si>
    <t xml:space="preserve">DETALHAMENTO DE BDI PRESUMIDO NÃO DESONERADO</t>
  </si>
  <si>
    <r>
      <rPr>
        <sz val="12"/>
        <color rgb="FF000000"/>
        <rFont val="Arial"/>
        <family val="2"/>
        <charset val="1"/>
      </rPr>
      <t xml:space="preserve">CONSIDEROU-SE SERVIÇOS DE </t>
    </r>
    <r>
      <rPr>
        <b val="true"/>
        <u val="single"/>
        <sz val="12"/>
        <color rgb="FF000000"/>
        <rFont val="Arial"/>
        <family val="2"/>
        <charset val="1"/>
      </rPr>
      <t xml:space="preserve">CONSULTORIA E PROJETOS</t>
    </r>
    <r>
      <rPr>
        <sz val="12"/>
        <color rgb="FF000000"/>
        <rFont val="Arial"/>
        <family val="2"/>
        <charset val="1"/>
      </rPr>
      <t xml:space="preserve"> A SEREM PRESTADOS POR EMPRESAS QUE </t>
    </r>
    <r>
      <rPr>
        <b val="true"/>
        <u val="single"/>
        <sz val="12"/>
        <color rgb="FF000000"/>
        <rFont val="Arial"/>
        <family val="2"/>
        <charset val="1"/>
      </rPr>
      <t xml:space="preserve">NÃO</t>
    </r>
    <r>
      <rPr>
        <sz val="12"/>
        <color rgb="FF000000"/>
        <rFont val="Arial"/>
        <family val="2"/>
        <charset val="1"/>
      </rPr>
      <t xml:space="preserve"> GOZAM DE DESONERAÇÃO DE FOLHA DE PAGAMENTO.</t>
    </r>
  </si>
  <si>
    <t xml:space="preserve">(FONTE: CÓDIGO TRIBUTÁRIO MUNICIPAL)</t>
  </si>
  <si>
    <t xml:space="preserve">ACÓRDÃO 2.622/2013 TCU</t>
  </si>
  <si>
    <t xml:space="preserve">MATERIAIS</t>
  </si>
  <si>
    <t xml:space="preserve">MERO FORNECIMENTO DE MATERIAIS E EQUIPAMENTOS</t>
  </si>
  <si>
    <t xml:space="preserve">1º QUARTIL</t>
  </si>
  <si>
    <t xml:space="preserve">MÉDIA</t>
  </si>
  <si>
    <t xml:space="preserve">3º QUARTIL</t>
  </si>
  <si>
    <t xml:space="preserve">ADMINISTRAÇÃO CENTRAL (AC)</t>
  </si>
  <si>
    <t xml:space="preserve">AC</t>
  </si>
  <si>
    <t xml:space="preserve">S+R+G</t>
  </si>
  <si>
    <t xml:space="preserve">SEGURO (S)</t>
  </si>
  <si>
    <t xml:space="preserve">GARANTIAS (G)</t>
  </si>
  <si>
    <t xml:space="preserve">S+G</t>
  </si>
  <si>
    <t xml:space="preserve">RISCOS (R)</t>
  </si>
  <si>
    <t xml:space="preserve">R</t>
  </si>
  <si>
    <t xml:space="preserve">ref. ao 1º fator</t>
  </si>
  <si>
    <t xml:space="preserve">DESPESAS FINANCEIRAS (DF)</t>
  </si>
  <si>
    <t xml:space="preserve">ref. ao 2º fator</t>
  </si>
  <si>
    <t xml:space="preserve">DF</t>
  </si>
  <si>
    <t xml:space="preserve">REMUNERAÇÃO BRUTA DO CONSTRUTOR (L)</t>
  </si>
  <si>
    <t xml:space="preserve">ref. ao 3º fator</t>
  </si>
  <si>
    <t xml:space="preserve">L</t>
  </si>
  <si>
    <t xml:space="preserve">(1+AC+S+R+G) x (1+DF) x (1+L)</t>
  </si>
  <si>
    <t xml:space="preserve">PIS</t>
  </si>
  <si>
    <t xml:space="preserve">COFINS</t>
  </si>
  <si>
    <t xml:space="preserve">(CÓDIGO TRIBUTÁRIO DO MUNICÍPIO) ISSQN</t>
  </si>
  <si>
    <t xml:space="preserve">(depende da legislação tributária municipal)</t>
  </si>
  <si>
    <t xml:space="preserve">(CONTRIB. PREV. SOBRE RECEITA BRUTA) CPRB</t>
  </si>
  <si>
    <t xml:space="preserve">( 1 – I )</t>
  </si>
  <si>
    <t xml:space="preserve">BDI</t>
  </si>
  <si>
    <t xml:space="preserve">Fórmula utilizada:</t>
  </si>
  <si>
    <t xml:space="preserve">ESSES VALORES não INCLUIRAM O IPRB, CONFORME OBSERVA O próprio ACORDAO</t>
  </si>
  <si>
    <t xml:space="preserve">Fonte: 
BRASIL. Tribunal de Contas da União. Orientações para elaboração de planilhas orçamentárias de Obras Públicas. Brasília: TCU, 2014.(p.86)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</si>
</sst>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#,##0.00"/>
    <numFmt numFmtId="166" formatCode="#,##0."/>
    <numFmt numFmtId="167" formatCode="&quot;ISS do MUNICIPIO: &quot;0%"/>
    <numFmt numFmtId="168" formatCode="0%"/>
    <numFmt numFmtId="169" formatCode="0.00%"/>
    <numFmt numFmtId="170" formatCode="&quot;AC+S+R+G = &quot;0.00%"/>
    <numFmt numFmtId="171" formatCode="&quot;DF = &quot;0.00%"/>
    <numFmt numFmtId="172" formatCode="&quot;L = &quot;0.00%"/>
    <numFmt numFmtId="173" formatCode="&quot; = &quot;0.00"/>
    <numFmt numFmtId="174" formatCode="&quot;BDI = &quot;0.00%"/>
  </numFmts>
  <fonts count="20">
    <font>
      <sz val="12"/>
      <color rgb="FF000000"/>
      <name val="Verdana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0.05"/>
      <color rgb="FF000000"/>
      <name val="Arial"/>
      <family val="2"/>
      <charset val="1"/>
    </font>
    <font>
      <sz val="9.1"/>
      <color rgb="FF000000"/>
      <name val="Arial"/>
      <family val="2"/>
      <charset val="1"/>
    </font>
    <font>
      <b val="true"/>
      <sz val="7.9"/>
      <color rgb="FF000000"/>
      <name val="Arial"/>
      <family val="2"/>
      <charset val="1"/>
    </font>
    <font>
      <sz val="7.9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b val="true"/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u val="single"/>
      <sz val="12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b val="true"/>
      <i val="true"/>
      <sz val="11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11"/>
      <color rgb="FF000000"/>
      <name val="Cambria Math"/>
      <family val="0"/>
    </font>
    <font>
      <sz val="11"/>
      <color rgb="FF000000"/>
      <name val="Cambria Math"/>
      <family val="1"/>
    </font>
    <font>
      <sz val="11"/>
      <color rgb="FF000000"/>
      <name val="Calibri"/>
      <family val="0"/>
    </font>
  </fonts>
  <fills count="7">
    <fill>
      <patternFill patternType="none"/>
    </fill>
    <fill>
      <patternFill patternType="gray125"/>
    </fill>
    <fill>
      <patternFill patternType="solid">
        <fgColor rgb="FFE0E0E0"/>
        <bgColor rgb="FFD6D6D6"/>
      </patternFill>
    </fill>
    <fill>
      <patternFill patternType="solid">
        <fgColor rgb="FFD6D6D6"/>
        <bgColor rgb="FFCCCCCC"/>
      </patternFill>
    </fill>
    <fill>
      <patternFill patternType="solid">
        <fgColor rgb="FFEFEFEF"/>
        <bgColor rgb="FFE6E6FF"/>
      </patternFill>
    </fill>
    <fill>
      <patternFill patternType="solid">
        <fgColor rgb="FFCCCCCC"/>
        <bgColor rgb="FFD6D6D6"/>
      </patternFill>
    </fill>
    <fill>
      <patternFill patternType="solid">
        <fgColor rgb="FFE6E6FF"/>
        <bgColor rgb="FFEFEFEF"/>
      </patternFill>
    </fill>
  </fills>
  <borders count="12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2" xfId="0" applyFont="fals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2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2" borderId="3" xfId="0" applyFont="fals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7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5" fontId="8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7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4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7" fillId="3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7" fillId="3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4" borderId="1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8" fillId="4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4" borderId="1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8" fillId="4" borderId="1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8" fillId="4" borderId="1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1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1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8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8" fillId="0" borderId="1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2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9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0" xfId="2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8" fontId="9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5" borderId="1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5" borderId="1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9" fillId="0" borderId="1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9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4" fillId="6" borderId="1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9" fillId="6" borderId="1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9" fillId="6" borderId="1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9" fillId="6" borderId="1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9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5" borderId="1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3" fontId="9" fillId="5" borderId="1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15" fillId="5" borderId="1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4" fontId="10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9" fillId="0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20" applyFont="true" applyBorder="true" applyAlignment="true" applyProtection="false">
      <alignment horizontal="left" vertical="bottom" textRotation="0" wrapText="true" indent="1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 3" xfId="20"/>
  </cellStyles>
  <colors>
    <indexedColors>
      <rgbColor rgb="FF000000"/>
      <rgbColor rgb="FFEFEFE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E6E6FF"/>
      <rgbColor rgb="FF660066"/>
      <rgbColor rgb="FFFF8080"/>
      <rgbColor rgb="FF0066CC"/>
      <rgbColor rgb="FFD6D6D6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0E0E0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2521080</xdr:colOff>
      <xdr:row>30</xdr:row>
      <xdr:rowOff>47880</xdr:rowOff>
    </xdr:from>
    <xdr:to>
      <xdr:col>3</xdr:col>
      <xdr:colOff>1045800</xdr:colOff>
      <xdr:row>38</xdr:row>
      <xdr:rowOff>11160</xdr:rowOff>
    </xdr:to>
    <xdr:sp>
      <xdr:nvSpPr>
        <xdr:cNvPr id="0" name="CaixaDeTexto 1"/>
        <xdr:cNvSpPr/>
      </xdr:nvSpPr>
      <xdr:spPr>
        <a:xfrm>
          <a:off x="2764440" y="6924960"/>
          <a:ext cx="4044600" cy="14871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spAutoFit/>
        </a:bodyPr>
        <a:p>
          <a:pPr>
            <a:lnSpc>
              <a:spcPct val="100000"/>
            </a:lnSpc>
          </a:pPr>
          <a:r>
            <a:rPr b="0" lang="pt-BR" sz="1100" spc="-1" strike="noStrike">
              <a:solidFill>
                <a:srgbClr val="000000"/>
              </a:solidFill>
              <a:latin typeface="Cambria Math"/>
            </a:rPr>
            <a:t>𝐵𝐷𝐼</a:t>
          </a:r>
          <a:r>
            <a:rPr b="0" lang="pt-BR" sz="1100" spc="-1" strike="noStrike">
              <a:solidFill>
                <a:srgbClr val="000000"/>
              </a:solidFill>
              <a:latin typeface="Cambria Math"/>
            </a:rPr>
            <a:t>=</a:t>
          </a:r>
          <a:r>
            <a:rPr b="0" lang="pt-BR" sz="1100" spc="-1" strike="noStrike">
              <a:solidFill>
                <a:srgbClr val="000000"/>
              </a:solidFill>
              <a:latin typeface="Cambria Math"/>
            </a:rPr>
            <a:t>[</a:t>
          </a:r>
          <a:r>
            <a:rPr b="0" lang="pt-BR" sz="1100" spc="-1" strike="noStrike">
              <a:solidFill>
                <a:srgbClr val="000000"/>
              </a:solidFill>
              <a:latin typeface="Cambria Math"/>
            </a:rPr>
            <a:t> </a:t>
          </a:r>
          <a:r>
            <a:rPr b="0" lang="pt-BR" sz="1100" spc="-1" strike="noStrike">
              <a:solidFill>
                <a:srgbClr val="000000"/>
              </a:solidFill>
              <a:latin typeface="Cambria Math"/>
            </a:rPr>
            <a:t>(</a:t>
          </a:r>
          <a:r>
            <a:rPr b="0" lang="pt-BR" sz="1100" spc="-1" strike="noStrike">
              <a:solidFill>
                <a:srgbClr val="000000"/>
              </a:solidFill>
              <a:latin typeface="Cambria Math"/>
            </a:rPr>
            <a:t>1+</a:t>
          </a:r>
          <a:r>
            <a:rPr b="0" lang="pt-BR" sz="1100" spc="-1" strike="noStrike">
              <a:solidFill>
                <a:srgbClr val="000000"/>
              </a:solidFill>
              <a:latin typeface="Cambria Math"/>
            </a:rPr>
            <a:t>(</a:t>
          </a:r>
          <a:r>
            <a:rPr b="0" lang="pt-BR" sz="1100" spc="-1" strike="noStrike">
              <a:solidFill>
                <a:srgbClr val="000000"/>
              </a:solidFill>
              <a:latin typeface="Cambria Math"/>
            </a:rPr>
            <a:t>𝐴𝐶+𝑆+𝑅+𝐺</a:t>
          </a:r>
          <a:r>
            <a:rPr b="0" lang="pt-BR" sz="1100" spc="-1" strike="noStrike">
              <a:solidFill>
                <a:srgbClr val="000000"/>
              </a:solidFill>
              <a:latin typeface="Cambria Math"/>
            </a:rPr>
            <a:t>))(</a:t>
          </a:r>
          <a:r>
            <a:rPr b="0" lang="pt-BR" sz="1100" spc="-1" strike="noStrike">
              <a:solidFill>
                <a:srgbClr val="000000"/>
              </a:solidFill>
              <a:latin typeface="Cambria Math"/>
            </a:rPr>
            <a:t>1+𝐷𝐹</a:t>
          </a:r>
          <a:r>
            <a:rPr b="0" lang="pt-BR" sz="1100" spc="-1" strike="noStrike">
              <a:solidFill>
                <a:srgbClr val="000000"/>
              </a:solidFill>
              <a:latin typeface="Cambria Math"/>
            </a:rPr>
            <a:t>)(</a:t>
          </a:r>
          <a:r>
            <a:rPr b="0" lang="pt-BR" sz="1100" spc="-1" strike="noStrike">
              <a:solidFill>
                <a:srgbClr val="000000"/>
              </a:solidFill>
              <a:latin typeface="Cambria Math"/>
            </a:rPr>
            <a:t>1+𝐿</a:t>
          </a:r>
          <a:r>
            <a:rPr b="0" lang="pt-BR" sz="1100" spc="-1" strike="noStrike">
              <a:solidFill>
                <a:srgbClr val="000000"/>
              </a:solidFill>
              <a:latin typeface="Cambria Math"/>
            </a:rPr>
            <a:t>)/(</a:t>
          </a:r>
          <a:r>
            <a:rPr b="0" lang="pt-BR" sz="1100" spc="-1" strike="noStrike">
              <a:solidFill>
                <a:srgbClr val="000000"/>
              </a:solidFill>
              <a:latin typeface="Cambria Math"/>
            </a:rPr>
            <a:t>(1−𝐼)</a:t>
          </a:r>
          <a:r>
            <a:rPr b="0" lang="pt-BR" sz="1100" spc="-1" strike="noStrike">
              <a:solidFill>
                <a:srgbClr val="000000"/>
              </a:solidFill>
              <a:latin typeface="Cambria Math"/>
            </a:rPr>
            <a:t>)</a:t>
          </a:r>
          <a:r>
            <a:rPr b="0" lang="pt-BR" sz="1100" spc="-1" strike="noStrike">
              <a:solidFill>
                <a:srgbClr val="000000"/>
              </a:solidFill>
              <a:latin typeface="Cambria Math"/>
            </a:rPr>
            <a:t>−1</a:t>
          </a:r>
          <a:r>
            <a:rPr b="0" lang="pt-BR" sz="1100" spc="-1" strike="noStrike">
              <a:solidFill>
                <a:srgbClr val="000000"/>
              </a:solidFill>
              <a:latin typeface="Cambria Math"/>
            </a:rPr>
            <a:t>]</a:t>
          </a:r>
          <a:r>
            <a:rPr b="0" lang="pt-BR" sz="1100" spc="-1" strike="noStrike">
              <a:solidFill>
                <a:srgbClr val="000000"/>
              </a:solidFill>
              <a:latin typeface="Cambria Math"/>
            </a:rPr>
            <a:t>𝑥100</a:t>
          </a:r>
          <a:endParaRPr b="0" lang="pt-BR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pt-BR" sz="1100" spc="-1" strike="noStrike">
              <a:solidFill>
                <a:srgbClr val="000000"/>
              </a:solidFill>
              <a:latin typeface="Calibri"/>
            </a:rPr>
            <a:t>Em que:</a:t>
          </a:r>
          <a:endParaRPr b="0" lang="pt-BR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pt-BR" sz="1100" spc="-1" strike="noStrike">
              <a:solidFill>
                <a:srgbClr val="000000"/>
              </a:solidFill>
              <a:latin typeface="Calibri"/>
            </a:rPr>
            <a:t>AC  é a taxa de rateio da administração central;</a:t>
          </a:r>
          <a:endParaRPr b="0" lang="pt-BR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pt-BR" sz="1100" spc="-1" strike="noStrike">
              <a:solidFill>
                <a:srgbClr val="000000"/>
              </a:solidFill>
              <a:latin typeface="Calibri"/>
            </a:rPr>
            <a:t>S é uma taxa representativa de seguros;</a:t>
          </a:r>
          <a:endParaRPr b="0" lang="pt-BR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pt-BR" sz="1100" spc="-1" strike="noStrike">
              <a:solidFill>
                <a:srgbClr val="000000"/>
              </a:solidFill>
              <a:latin typeface="Calibri"/>
            </a:rPr>
            <a:t>R corresponde aos riscos e imprevistos;</a:t>
          </a:r>
          <a:endParaRPr b="0" lang="pt-BR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pt-BR" sz="1100" spc="-1" strike="noStrike">
              <a:solidFill>
                <a:srgbClr val="000000"/>
              </a:solidFill>
              <a:latin typeface="Calibri"/>
            </a:rPr>
            <a:t>G é a taxa que representa o ônus das garantias exigidas em edital;</a:t>
          </a:r>
          <a:endParaRPr b="0" lang="pt-BR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pt-BR" sz="1100" spc="-1" strike="noStrike">
              <a:solidFill>
                <a:srgbClr val="000000"/>
              </a:solidFill>
              <a:latin typeface="Calibri"/>
            </a:rPr>
            <a:t>DF é a taxa representativa das despesas financeiras;</a:t>
          </a:r>
          <a:endParaRPr b="0" lang="pt-BR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pt-BR" sz="1100" spc="-1" strike="noStrike">
              <a:solidFill>
                <a:srgbClr val="000000"/>
              </a:solidFill>
              <a:latin typeface="Calibri"/>
            </a:rPr>
            <a:t>L corresponde à remuneração bruta do construtor;</a:t>
          </a:r>
          <a:endParaRPr b="0" lang="pt-BR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pt-BR" sz="1100" spc="-1" strike="noStrike">
              <a:solidFill>
                <a:srgbClr val="000000"/>
              </a:solidFill>
              <a:latin typeface="Calibri"/>
            </a:rPr>
            <a:t>I é a taxa representativa dos tributos incidentes sobre o preço de venda (PIS, Cofins, CPRB e ISS)</a:t>
          </a:r>
          <a:endParaRPr b="0" lang="pt-BR" sz="1100" spc="-1" strike="noStrike">
            <a:latin typeface="Times New Roman"/>
          </a:endParaRPr>
        </a:p>
      </xdr:txBody>
    </xdr:sp>
    <xdr:clientData/>
  </xdr:twoCellAnchor>
  <xdr:twoCellAnchor editAs="oneCell">
    <xdr:from>
      <xdr:col>1</xdr:col>
      <xdr:colOff>1728000</xdr:colOff>
      <xdr:row>0</xdr:row>
      <xdr:rowOff>149760</xdr:rowOff>
    </xdr:from>
    <xdr:to>
      <xdr:col>2</xdr:col>
      <xdr:colOff>1482840</xdr:colOff>
      <xdr:row>4</xdr:row>
      <xdr:rowOff>54360</xdr:rowOff>
    </xdr:to>
    <xdr:pic>
      <xdr:nvPicPr>
        <xdr:cNvPr id="1" name="Imagem 2" descr=""/>
        <xdr:cNvPicPr/>
      </xdr:nvPicPr>
      <xdr:blipFill>
        <a:blip r:embed="rId1"/>
        <a:stretch/>
      </xdr:blipFill>
      <xdr:spPr>
        <a:xfrm>
          <a:off x="1971360" y="149760"/>
          <a:ext cx="3331080" cy="8190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5"/>
  <sheetViews>
    <sheetView showFormulas="false" showGridLines="true" showRowColHeaders="true" showZeros="true" rightToLeft="false" tabSelected="true" showOutlineSymbols="true" defaultGridColor="true" view="pageBreakPreview" topLeftCell="A10" colorId="64" zoomScale="100" zoomScaleNormal="100" zoomScalePageLayoutView="100" workbookViewId="0">
      <selection pane="topLeft" activeCell="A1" activeCellId="0" sqref="A1"/>
    </sheetView>
  </sheetViews>
  <sheetFormatPr defaultColWidth="11.203125" defaultRowHeight="15" zeroHeight="false" outlineLevelRow="0" outlineLevelCol="0"/>
  <cols>
    <col collapsed="false" customWidth="true" hidden="false" outlineLevel="0" max="1" min="1" style="0" width="7.4"/>
    <col collapsed="false" customWidth="true" hidden="false" outlineLevel="0" max="2" min="2" style="0" width="7.6"/>
    <col collapsed="false" customWidth="true" hidden="false" outlineLevel="0" max="3" min="3" style="0" width="28.8"/>
    <col collapsed="false" customWidth="true" hidden="false" outlineLevel="0" max="4" min="4" style="0" width="4.8"/>
    <col collapsed="false" customWidth="true" hidden="false" outlineLevel="0" max="5" min="5" style="0" width="6.3"/>
    <col collapsed="false" customWidth="true" hidden="false" outlineLevel="0" max="6" min="6" style="0" width="9.7"/>
    <col collapsed="false" customWidth="true" hidden="false" outlineLevel="0" max="7" min="7" style="0" width="10.4"/>
    <col collapsed="false" customWidth="true" hidden="false" outlineLevel="0" max="8" min="8" style="0" width="9.4"/>
    <col collapsed="false" customWidth="true" hidden="false" outlineLevel="0" max="9" min="9" style="0" width="8.2"/>
    <col collapsed="false" customWidth="true" hidden="false" outlineLevel="0" max="10" min="10" style="0" width="9.3"/>
  </cols>
  <sheetData>
    <row r="1" customFormat="false" ht="22.5" hidden="false" customHeight="true" outlineLevel="0" collapsed="false">
      <c r="A1" s="1"/>
      <c r="B1" s="1"/>
      <c r="C1" s="1"/>
      <c r="D1" s="2" t="s">
        <v>0</v>
      </c>
      <c r="E1" s="2"/>
      <c r="F1" s="2"/>
      <c r="G1" s="2"/>
      <c r="H1" s="2"/>
      <c r="I1" s="2"/>
      <c r="J1" s="2"/>
    </row>
    <row r="2" customFormat="false" ht="22.5" hidden="false" customHeight="true" outlineLevel="0" collapsed="false">
      <c r="A2" s="1"/>
      <c r="B2" s="1"/>
      <c r="C2" s="1"/>
      <c r="D2" s="2" t="s">
        <v>1</v>
      </c>
      <c r="E2" s="2"/>
      <c r="F2" s="2"/>
      <c r="G2" s="2"/>
      <c r="H2" s="2"/>
      <c r="I2" s="2"/>
      <c r="J2" s="2"/>
    </row>
    <row r="3" customFormat="false" ht="4.5" hidden="false" customHeight="true" outlineLevel="0" collapsed="false">
      <c r="A3" s="1"/>
      <c r="B3" s="1"/>
      <c r="C3" s="1"/>
      <c r="D3" s="3"/>
      <c r="E3" s="3"/>
      <c r="F3" s="3"/>
      <c r="G3" s="3"/>
      <c r="H3" s="3"/>
      <c r="I3" s="3"/>
      <c r="J3" s="3"/>
    </row>
    <row r="4" customFormat="false" ht="16.5" hidden="false" customHeight="true" outlineLevel="0" collapsed="false">
      <c r="A4" s="4" t="s">
        <v>2</v>
      </c>
      <c r="B4" s="4"/>
      <c r="C4" s="4"/>
      <c r="D4" s="4"/>
      <c r="E4" s="4"/>
      <c r="F4" s="4"/>
      <c r="G4" s="4"/>
      <c r="H4" s="4" t="s">
        <v>3</v>
      </c>
      <c r="I4" s="4"/>
      <c r="J4" s="4"/>
    </row>
    <row r="5" customFormat="false" ht="16.5" hidden="false" customHeight="true" outlineLevel="0" collapsed="false">
      <c r="A5" s="5" t="s">
        <v>4</v>
      </c>
      <c r="B5" s="5" t="s">
        <v>5</v>
      </c>
      <c r="C5" s="5"/>
      <c r="D5" s="6"/>
      <c r="E5" s="6"/>
      <c r="F5" s="6"/>
      <c r="G5" s="6"/>
      <c r="H5" s="6"/>
      <c r="I5" s="6"/>
      <c r="J5" s="6"/>
    </row>
    <row r="6" customFormat="false" ht="21.75" hidden="false" customHeight="true" outlineLevel="0" collapsed="false">
      <c r="A6" s="7"/>
      <c r="B6" s="7"/>
      <c r="C6" s="7"/>
      <c r="D6" s="7"/>
      <c r="E6" s="7"/>
      <c r="F6" s="8" t="s">
        <v>6</v>
      </c>
      <c r="G6" s="8" t="s">
        <v>6</v>
      </c>
      <c r="H6" s="8" t="s">
        <v>7</v>
      </c>
      <c r="I6" s="8" t="s">
        <v>8</v>
      </c>
      <c r="J6" s="8" t="s">
        <v>9</v>
      </c>
    </row>
    <row r="7" customFormat="false" ht="15" hidden="false" customHeight="true" outlineLevel="0" collapsed="false">
      <c r="A7" s="9" t="s">
        <v>10</v>
      </c>
      <c r="B7" s="9" t="s">
        <v>11</v>
      </c>
      <c r="C7" s="9" t="s">
        <v>12</v>
      </c>
      <c r="D7" s="9" t="s">
        <v>13</v>
      </c>
      <c r="E7" s="9" t="s">
        <v>14</v>
      </c>
      <c r="F7" s="9" t="s">
        <v>15</v>
      </c>
      <c r="G7" s="9" t="s">
        <v>16</v>
      </c>
      <c r="H7" s="10"/>
      <c r="I7" s="10"/>
      <c r="J7" s="10"/>
    </row>
    <row r="8" customFormat="false" ht="15" hidden="false" customHeight="true" outlineLevel="0" collapsed="false">
      <c r="A8" s="11" t="s">
        <v>17</v>
      </c>
      <c r="B8" s="12" t="s">
        <v>18</v>
      </c>
      <c r="C8" s="12"/>
      <c r="D8" s="12"/>
      <c r="E8" s="12"/>
      <c r="F8" s="12"/>
      <c r="G8" s="12"/>
      <c r="H8" s="12"/>
      <c r="I8" s="13" t="n">
        <v>123.2</v>
      </c>
      <c r="J8" s="13" t="n">
        <v>6085.2</v>
      </c>
    </row>
    <row r="9" customFormat="false" ht="21" hidden="false" customHeight="true" outlineLevel="0" collapsed="false">
      <c r="A9" s="14" t="s">
        <v>19</v>
      </c>
      <c r="B9" s="14" t="s">
        <v>20</v>
      </c>
      <c r="C9" s="15" t="s">
        <v>21</v>
      </c>
      <c r="D9" s="14" t="s">
        <v>22</v>
      </c>
      <c r="E9" s="14" t="n">
        <v>10</v>
      </c>
      <c r="F9" s="16" t="n">
        <v>12.32</v>
      </c>
      <c r="G9" s="16" t="n">
        <v>608.52</v>
      </c>
      <c r="H9" s="16" t="n">
        <v>620.84</v>
      </c>
      <c r="I9" s="16" t="n">
        <v>123.2</v>
      </c>
      <c r="J9" s="16" t="n">
        <v>6085.2</v>
      </c>
    </row>
    <row r="10" customFormat="false" ht="15" hidden="false" customHeight="true" outlineLevel="0" collapsed="false">
      <c r="A10" s="17" t="s">
        <v>23</v>
      </c>
      <c r="B10" s="18" t="s">
        <v>24</v>
      </c>
      <c r="C10" s="18"/>
      <c r="D10" s="18"/>
      <c r="E10" s="18"/>
      <c r="F10" s="18"/>
      <c r="G10" s="18"/>
      <c r="H10" s="18"/>
      <c r="I10" s="19" t="n">
        <v>1235.96</v>
      </c>
      <c r="J10" s="19" t="n">
        <v>24662.24</v>
      </c>
    </row>
    <row r="11" customFormat="false" ht="30.75" hidden="false" customHeight="true" outlineLevel="0" collapsed="false">
      <c r="A11" s="14" t="s">
        <v>25</v>
      </c>
      <c r="B11" s="14" t="s">
        <v>26</v>
      </c>
      <c r="C11" s="15" t="s">
        <v>27</v>
      </c>
      <c r="D11" s="14" t="s">
        <v>22</v>
      </c>
      <c r="E11" s="14" t="n">
        <v>1</v>
      </c>
      <c r="F11" s="16" t="n">
        <v>545</v>
      </c>
      <c r="G11" s="16" t="n">
        <v>10724.55</v>
      </c>
      <c r="H11" s="16" t="n">
        <v>11269.55</v>
      </c>
      <c r="I11" s="16" t="n">
        <v>545</v>
      </c>
      <c r="J11" s="16" t="n">
        <v>10724.55</v>
      </c>
    </row>
    <row r="12" customFormat="false" ht="30.75" hidden="false" customHeight="true" outlineLevel="0" collapsed="false">
      <c r="A12" s="14" t="s">
        <v>28</v>
      </c>
      <c r="B12" s="14" t="s">
        <v>29</v>
      </c>
      <c r="C12" s="15" t="s">
        <v>30</v>
      </c>
      <c r="D12" s="14" t="s">
        <v>22</v>
      </c>
      <c r="E12" s="14" t="n">
        <v>1</v>
      </c>
      <c r="F12" s="16" t="n">
        <v>654</v>
      </c>
      <c r="G12" s="16" t="n">
        <v>12869.47</v>
      </c>
      <c r="H12" s="16" t="n">
        <v>13523.47</v>
      </c>
      <c r="I12" s="16" t="n">
        <v>654</v>
      </c>
      <c r="J12" s="16" t="n">
        <v>12869.47</v>
      </c>
    </row>
    <row r="13" customFormat="false" ht="21" hidden="false" customHeight="true" outlineLevel="0" collapsed="false">
      <c r="A13" s="14" t="s">
        <v>31</v>
      </c>
      <c r="B13" s="14" t="s">
        <v>32</v>
      </c>
      <c r="C13" s="15" t="s">
        <v>33</v>
      </c>
      <c r="D13" s="14" t="s">
        <v>22</v>
      </c>
      <c r="E13" s="14" t="n">
        <v>1</v>
      </c>
      <c r="F13" s="16" t="n">
        <v>36.96</v>
      </c>
      <c r="G13" s="16" t="n">
        <v>1068.22</v>
      </c>
      <c r="H13" s="16" t="n">
        <v>1105.18</v>
      </c>
      <c r="I13" s="16" t="n">
        <v>36.96</v>
      </c>
      <c r="J13" s="16" t="n">
        <v>1068.22</v>
      </c>
    </row>
    <row r="14" customFormat="false" ht="15" hidden="false" customHeight="true" outlineLevel="0" collapsed="false">
      <c r="A14" s="17" t="s">
        <v>34</v>
      </c>
      <c r="B14" s="18" t="s">
        <v>35</v>
      </c>
      <c r="C14" s="18"/>
      <c r="D14" s="18"/>
      <c r="E14" s="18"/>
      <c r="F14" s="18"/>
      <c r="G14" s="18"/>
      <c r="H14" s="18"/>
      <c r="I14" s="19" t="n">
        <v>61.6</v>
      </c>
      <c r="J14" s="19" t="n">
        <v>2663.94</v>
      </c>
    </row>
    <row r="15" customFormat="false" ht="39.75" hidden="false" customHeight="true" outlineLevel="0" collapsed="false">
      <c r="A15" s="14" t="s">
        <v>36</v>
      </c>
      <c r="B15" s="14" t="s">
        <v>37</v>
      </c>
      <c r="C15" s="15" t="s">
        <v>38</v>
      </c>
      <c r="D15" s="14" t="s">
        <v>22</v>
      </c>
      <c r="E15" s="14" t="n">
        <v>1</v>
      </c>
      <c r="F15" s="16" t="n">
        <v>61.6</v>
      </c>
      <c r="G15" s="16" t="n">
        <v>2663.94</v>
      </c>
      <c r="H15" s="16" t="n">
        <v>2725.54</v>
      </c>
      <c r="I15" s="16" t="n">
        <v>61.6</v>
      </c>
      <c r="J15" s="16" t="n">
        <v>2663.94</v>
      </c>
    </row>
    <row r="16" customFormat="false" ht="15" hidden="false" customHeight="true" outlineLevel="0" collapsed="false">
      <c r="A16" s="17" t="s">
        <v>39</v>
      </c>
      <c r="B16" s="18" t="s">
        <v>40</v>
      </c>
      <c r="C16" s="18"/>
      <c r="D16" s="18"/>
      <c r="E16" s="18"/>
      <c r="F16" s="18"/>
      <c r="G16" s="18"/>
      <c r="H16" s="18"/>
      <c r="I16" s="19" t="n">
        <v>86.24</v>
      </c>
      <c r="J16" s="19" t="n">
        <v>5963.69</v>
      </c>
    </row>
    <row r="17" customFormat="false" ht="21" hidden="false" customHeight="true" outlineLevel="0" collapsed="false">
      <c r="A17" s="14" t="s">
        <v>41</v>
      </c>
      <c r="B17" s="14" t="s">
        <v>42</v>
      </c>
      <c r="C17" s="15" t="s">
        <v>43</v>
      </c>
      <c r="D17" s="14" t="s">
        <v>44</v>
      </c>
      <c r="E17" s="14" t="n">
        <v>4</v>
      </c>
      <c r="F17" s="16" t="n">
        <v>7.7</v>
      </c>
      <c r="G17" s="16" t="n">
        <v>617</v>
      </c>
      <c r="H17" s="16" t="n">
        <v>624.7</v>
      </c>
      <c r="I17" s="16" t="n">
        <v>30.8</v>
      </c>
      <c r="J17" s="16" t="n">
        <v>2468</v>
      </c>
    </row>
    <row r="18" customFormat="false" ht="30.75" hidden="false" customHeight="true" outlineLevel="0" collapsed="false">
      <c r="A18" s="14" t="s">
        <v>45</v>
      </c>
      <c r="B18" s="14" t="s">
        <v>46</v>
      </c>
      <c r="C18" s="15" t="s">
        <v>47</v>
      </c>
      <c r="D18" s="14" t="s">
        <v>22</v>
      </c>
      <c r="E18" s="14" t="n">
        <v>1</v>
      </c>
      <c r="F18" s="16" t="n">
        <v>24.64</v>
      </c>
      <c r="G18" s="16" t="n">
        <v>1974.39</v>
      </c>
      <c r="H18" s="16" t="n">
        <v>1999.03</v>
      </c>
      <c r="I18" s="16" t="n">
        <v>24.64</v>
      </c>
      <c r="J18" s="16" t="n">
        <v>1974.39</v>
      </c>
    </row>
    <row r="19" customFormat="false" ht="21.75" hidden="false" customHeight="true" outlineLevel="0" collapsed="false">
      <c r="A19" s="14" t="s">
        <v>48</v>
      </c>
      <c r="B19" s="14" t="s">
        <v>49</v>
      </c>
      <c r="C19" s="15" t="s">
        <v>50</v>
      </c>
      <c r="D19" s="14" t="s">
        <v>22</v>
      </c>
      <c r="E19" s="14" t="n">
        <v>1</v>
      </c>
      <c r="F19" s="16" t="n">
        <v>30.8</v>
      </c>
      <c r="G19" s="16" t="n">
        <v>1521.3</v>
      </c>
      <c r="H19" s="16" t="n">
        <v>1552.1</v>
      </c>
      <c r="I19" s="16" t="n">
        <v>30.8</v>
      </c>
      <c r="J19" s="16" t="n">
        <v>1521.3</v>
      </c>
    </row>
    <row r="20" customFormat="false" ht="15" hidden="false" customHeight="true" outlineLevel="0" collapsed="false">
      <c r="A20" s="20" t="s">
        <v>51</v>
      </c>
      <c r="B20" s="21"/>
      <c r="C20" s="21"/>
      <c r="D20" s="21"/>
      <c r="E20" s="21"/>
      <c r="F20" s="22"/>
      <c r="G20" s="23" t="s">
        <v>52</v>
      </c>
      <c r="H20" s="23"/>
      <c r="I20" s="24" t="n">
        <v>1507</v>
      </c>
      <c r="J20" s="24" t="n">
        <v>39375.07</v>
      </c>
    </row>
    <row r="21" customFormat="false" ht="16.5" hidden="false" customHeight="true" outlineLevel="0" collapsed="false">
      <c r="A21" s="25" t="s">
        <v>53</v>
      </c>
      <c r="B21" s="25"/>
      <c r="C21" s="25"/>
      <c r="D21" s="25"/>
      <c r="E21" s="25"/>
      <c r="F21" s="25"/>
      <c r="G21" s="23" t="s">
        <v>54</v>
      </c>
      <c r="H21" s="23"/>
      <c r="I21" s="24" t="n">
        <v>40882.07</v>
      </c>
      <c r="J21" s="24"/>
    </row>
    <row r="22" customFormat="false" ht="16.5" hidden="false" customHeight="true" outlineLevel="0" collapsed="false">
      <c r="A22" s="25" t="s">
        <v>55</v>
      </c>
      <c r="B22" s="25"/>
      <c r="C22" s="25"/>
      <c r="D22" s="25"/>
      <c r="E22" s="25"/>
      <c r="F22" s="25"/>
      <c r="G22" s="23" t="s">
        <v>56</v>
      </c>
      <c r="H22" s="23"/>
      <c r="I22" s="26" t="s">
        <v>57</v>
      </c>
      <c r="J22" s="26" t="s">
        <v>58</v>
      </c>
    </row>
    <row r="23" customFormat="false" ht="16.5" hidden="false" customHeight="true" outlineLevel="0" collapsed="false">
      <c r="A23" s="25" t="s">
        <v>59</v>
      </c>
      <c r="B23" s="25"/>
      <c r="C23" s="25"/>
      <c r="D23" s="25"/>
      <c r="E23" s="25"/>
      <c r="F23" s="25"/>
      <c r="G23" s="23" t="s">
        <v>60</v>
      </c>
      <c r="H23" s="23"/>
      <c r="I23" s="24" t="n">
        <v>1749.95</v>
      </c>
      <c r="J23" s="24" t="n">
        <v>48222.62</v>
      </c>
    </row>
    <row r="24" customFormat="false" ht="16.5" hidden="false" customHeight="true" outlineLevel="0" collapsed="false">
      <c r="A24" s="25" t="s">
        <v>61</v>
      </c>
      <c r="B24" s="25"/>
      <c r="C24" s="25"/>
      <c r="D24" s="25"/>
      <c r="E24" s="25"/>
      <c r="F24" s="25"/>
      <c r="G24" s="23" t="s">
        <v>62</v>
      </c>
      <c r="H24" s="23"/>
      <c r="I24" s="24" t="n">
        <v>49972.57</v>
      </c>
      <c r="J24" s="24"/>
    </row>
    <row r="25" customFormat="false" ht="16.5" hidden="false" customHeight="true" outlineLevel="0" collapsed="false">
      <c r="A25" s="4" t="s">
        <v>63</v>
      </c>
      <c r="B25" s="4"/>
      <c r="C25" s="4"/>
      <c r="D25" s="4"/>
      <c r="E25" s="4"/>
      <c r="F25" s="4"/>
      <c r="G25" s="21"/>
      <c r="H25" s="21"/>
      <c r="I25" s="21"/>
      <c r="J25" s="21"/>
    </row>
  </sheetData>
  <mergeCells count="22">
    <mergeCell ref="A1:C3"/>
    <mergeCell ref="D1:J1"/>
    <mergeCell ref="D2:J2"/>
    <mergeCell ref="A4:G4"/>
    <mergeCell ref="H4:J4"/>
    <mergeCell ref="B5:C5"/>
    <mergeCell ref="B8:H8"/>
    <mergeCell ref="B10:H10"/>
    <mergeCell ref="B14:H14"/>
    <mergeCell ref="B16:H16"/>
    <mergeCell ref="G20:H20"/>
    <mergeCell ref="A21:F21"/>
    <mergeCell ref="G21:H21"/>
    <mergeCell ref="I21:J21"/>
    <mergeCell ref="A22:F22"/>
    <mergeCell ref="G22:H22"/>
    <mergeCell ref="A23:F23"/>
    <mergeCell ref="G23:H23"/>
    <mergeCell ref="A24:F24"/>
    <mergeCell ref="G24:H24"/>
    <mergeCell ref="I24:J24"/>
    <mergeCell ref="A25:F25"/>
  </mergeCells>
  <printOptions headings="false" gridLines="false" gridLinesSet="true" horizontalCentered="false" verticalCentered="false"/>
  <pageMargins left="0.384027777777778" right="0.384027777777778" top="0.384027777777778" bottom="0.35416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3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73"/>
  <sheetViews>
    <sheetView showFormulas="false" showGridLines="true" showRowColHeaders="true" showZeros="true" rightToLeft="false" tabSelected="false" showOutlineSymbols="true" defaultGridColor="true" view="pageBreakPreview" topLeftCell="A16" colorId="64" zoomScale="100" zoomScaleNormal="100" zoomScalePageLayoutView="100" workbookViewId="0">
      <selection pane="topLeft" activeCell="I7" activeCellId="0" sqref="I7"/>
    </sheetView>
  </sheetViews>
  <sheetFormatPr defaultColWidth="11.203125" defaultRowHeight="15" zeroHeight="false" outlineLevelRow="0" outlineLevelCol="0"/>
  <cols>
    <col collapsed="false" customWidth="true" hidden="false" outlineLevel="0" max="1" min="1" style="0" width="6.4"/>
    <col collapsed="false" customWidth="true" hidden="false" outlineLevel="0" max="2" min="2" style="0" width="6.79"/>
    <col collapsed="false" customWidth="true" hidden="false" outlineLevel="0" max="3" min="3" style="27" width="44.7"/>
    <col collapsed="false" customWidth="true" hidden="false" outlineLevel="0" max="4" min="4" style="0" width="4.9"/>
    <col collapsed="false" customWidth="true" hidden="false" outlineLevel="0" max="5" min="5" style="0" width="6"/>
    <col collapsed="false" customWidth="true" hidden="false" outlineLevel="0" max="6" min="6" style="0" width="11.1"/>
    <col collapsed="false" customWidth="true" hidden="false" outlineLevel="0" max="7" min="7" style="0" width="9"/>
    <col collapsed="false" customWidth="true" hidden="false" outlineLevel="0" max="8" min="8" style="0" width="11.4"/>
    <col collapsed="false" customWidth="true" hidden="false" outlineLevel="0" max="9" min="9" style="0" width="9.7"/>
  </cols>
  <sheetData>
    <row r="1" customFormat="false" ht="26.25" hidden="false" customHeight="true" outlineLevel="0" collapsed="false">
      <c r="A1" s="28"/>
      <c r="B1" s="28"/>
      <c r="C1" s="29" t="s">
        <v>0</v>
      </c>
      <c r="D1" s="30"/>
      <c r="E1" s="30"/>
      <c r="F1" s="30"/>
      <c r="G1" s="30"/>
      <c r="H1" s="30"/>
      <c r="I1" s="30"/>
    </row>
    <row r="2" customFormat="false" ht="26.25" hidden="false" customHeight="true" outlineLevel="0" collapsed="false">
      <c r="A2" s="28"/>
      <c r="B2" s="28"/>
      <c r="C2" s="29" t="s">
        <v>64</v>
      </c>
      <c r="D2" s="30"/>
      <c r="E2" s="30"/>
      <c r="F2" s="30"/>
      <c r="G2" s="30"/>
      <c r="H2" s="30"/>
      <c r="I2" s="30"/>
    </row>
    <row r="3" customFormat="false" ht="26.25" hidden="false" customHeight="true" outlineLevel="0" collapsed="false">
      <c r="A3" s="31"/>
      <c r="B3" s="32"/>
      <c r="C3" s="21"/>
      <c r="D3" s="32"/>
      <c r="E3" s="32"/>
      <c r="F3" s="32"/>
      <c r="G3" s="32"/>
      <c r="H3" s="32"/>
      <c r="I3" s="31"/>
    </row>
    <row r="4" customFormat="false" ht="26.25" hidden="false" customHeight="true" outlineLevel="0" collapsed="false">
      <c r="A4" s="33" t="s">
        <v>10</v>
      </c>
      <c r="B4" s="33" t="s">
        <v>65</v>
      </c>
      <c r="C4" s="34" t="s">
        <v>66</v>
      </c>
      <c r="D4" s="33" t="s">
        <v>67</v>
      </c>
      <c r="E4" s="33" t="s">
        <v>68</v>
      </c>
      <c r="F4" s="33" t="s">
        <v>69</v>
      </c>
      <c r="G4" s="33" t="s">
        <v>70</v>
      </c>
      <c r="H4" s="33" t="s">
        <v>71</v>
      </c>
      <c r="I4" s="33" t="s">
        <v>71</v>
      </c>
    </row>
    <row r="5" customFormat="false" ht="18" hidden="false" customHeight="true" outlineLevel="0" collapsed="false">
      <c r="A5" s="35"/>
      <c r="B5" s="35"/>
      <c r="C5" s="36"/>
      <c r="D5" s="35"/>
      <c r="E5" s="35"/>
      <c r="F5" s="35"/>
      <c r="G5" s="35"/>
      <c r="H5" s="37" t="s">
        <v>72</v>
      </c>
      <c r="I5" s="37" t="s">
        <v>73</v>
      </c>
    </row>
    <row r="6" customFormat="false" ht="15" hidden="false" customHeight="false" outlineLevel="0" collapsed="false">
      <c r="A6" s="38" t="s">
        <v>17</v>
      </c>
      <c r="B6" s="39"/>
      <c r="C6" s="40" t="s">
        <v>18</v>
      </c>
      <c r="D6" s="39"/>
      <c r="E6" s="39"/>
      <c r="F6" s="39"/>
      <c r="G6" s="39"/>
      <c r="H6" s="39"/>
      <c r="I6" s="39"/>
    </row>
    <row r="7" customFormat="false" ht="21" hidden="false" customHeight="false" outlineLevel="0" collapsed="false">
      <c r="A7" s="41" t="s">
        <v>19</v>
      </c>
      <c r="B7" s="41" t="s">
        <v>20</v>
      </c>
      <c r="C7" s="42" t="s">
        <v>21</v>
      </c>
      <c r="D7" s="41" t="s">
        <v>74</v>
      </c>
      <c r="E7" s="43" t="s">
        <v>22</v>
      </c>
      <c r="F7" s="44" t="n">
        <v>10</v>
      </c>
      <c r="G7" s="45" t="n">
        <v>620.84</v>
      </c>
      <c r="H7" s="45" t="n">
        <v>12.32</v>
      </c>
      <c r="I7" s="45" t="n">
        <v>608.52</v>
      </c>
    </row>
    <row r="8" customFormat="false" ht="15" hidden="false" customHeight="false" outlineLevel="0" collapsed="false">
      <c r="A8" s="46" t="s">
        <v>75</v>
      </c>
      <c r="B8" s="47" t="s">
        <v>76</v>
      </c>
      <c r="C8" s="48" t="s">
        <v>77</v>
      </c>
      <c r="D8" s="46" t="s">
        <v>78</v>
      </c>
      <c r="E8" s="46" t="s">
        <v>79</v>
      </c>
      <c r="F8" s="46" t="n">
        <v>4.0376</v>
      </c>
      <c r="G8" s="46" t="n">
        <v>122.25</v>
      </c>
      <c r="H8" s="49"/>
      <c r="I8" s="49" t="n">
        <v>493.6</v>
      </c>
    </row>
    <row r="9" customFormat="false" ht="15" hidden="false" customHeight="false" outlineLevel="0" collapsed="false">
      <c r="A9" s="46" t="s">
        <v>75</v>
      </c>
      <c r="B9" s="47" t="s">
        <v>80</v>
      </c>
      <c r="C9" s="48" t="s">
        <v>81</v>
      </c>
      <c r="D9" s="46" t="s">
        <v>78</v>
      </c>
      <c r="E9" s="46" t="s">
        <v>79</v>
      </c>
      <c r="F9" s="46" t="n">
        <v>4.0268</v>
      </c>
      <c r="G9" s="46" t="n">
        <v>28.54</v>
      </c>
      <c r="H9" s="49"/>
      <c r="I9" s="49" t="n">
        <v>114.92</v>
      </c>
    </row>
    <row r="10" customFormat="false" ht="15" hidden="false" customHeight="false" outlineLevel="0" collapsed="false">
      <c r="A10" s="46" t="s">
        <v>75</v>
      </c>
      <c r="B10" s="47" t="s">
        <v>82</v>
      </c>
      <c r="C10" s="48" t="s">
        <v>83</v>
      </c>
      <c r="D10" s="46" t="s">
        <v>84</v>
      </c>
      <c r="E10" s="46" t="s">
        <v>79</v>
      </c>
      <c r="F10" s="46" t="n">
        <v>8</v>
      </c>
      <c r="G10" s="46" t="n">
        <v>0.81</v>
      </c>
      <c r="H10" s="49" t="n">
        <v>6.48</v>
      </c>
      <c r="I10" s="49"/>
    </row>
    <row r="11" customFormat="false" ht="15" hidden="false" customHeight="false" outlineLevel="0" collapsed="false">
      <c r="A11" s="46" t="s">
        <v>75</v>
      </c>
      <c r="B11" s="47" t="s">
        <v>85</v>
      </c>
      <c r="C11" s="48" t="s">
        <v>86</v>
      </c>
      <c r="D11" s="46" t="s">
        <v>84</v>
      </c>
      <c r="E11" s="46" t="s">
        <v>79</v>
      </c>
      <c r="F11" s="46" t="n">
        <v>8</v>
      </c>
      <c r="G11" s="46" t="n">
        <v>0.06</v>
      </c>
      <c r="H11" s="49" t="n">
        <v>0.48</v>
      </c>
      <c r="I11" s="49"/>
    </row>
    <row r="12" customFormat="false" ht="21" hidden="false" customHeight="false" outlineLevel="0" collapsed="false">
      <c r="A12" s="46" t="s">
        <v>75</v>
      </c>
      <c r="B12" s="47" t="s">
        <v>87</v>
      </c>
      <c r="C12" s="48" t="s">
        <v>88</v>
      </c>
      <c r="D12" s="46" t="s">
        <v>84</v>
      </c>
      <c r="E12" s="46" t="s">
        <v>79</v>
      </c>
      <c r="F12" s="46" t="n">
        <v>8</v>
      </c>
      <c r="G12" s="46" t="n">
        <v>0.01</v>
      </c>
      <c r="H12" s="49" t="n">
        <v>0.08</v>
      </c>
      <c r="I12" s="49"/>
    </row>
    <row r="13" customFormat="false" ht="21" hidden="false" customHeight="false" outlineLevel="0" collapsed="false">
      <c r="A13" s="46" t="s">
        <v>75</v>
      </c>
      <c r="B13" s="47" t="s">
        <v>89</v>
      </c>
      <c r="C13" s="48" t="s">
        <v>90</v>
      </c>
      <c r="D13" s="46" t="s">
        <v>84</v>
      </c>
      <c r="E13" s="46" t="s">
        <v>79</v>
      </c>
      <c r="F13" s="46" t="n">
        <v>8</v>
      </c>
      <c r="G13" s="46" t="n">
        <v>0.66</v>
      </c>
      <c r="H13" s="49" t="n">
        <v>5.28</v>
      </c>
      <c r="I13" s="49"/>
    </row>
    <row r="14" customFormat="false" ht="15" hidden="false" customHeight="false" outlineLevel="0" collapsed="false">
      <c r="A14" s="50" t="s">
        <v>23</v>
      </c>
      <c r="B14" s="51"/>
      <c r="C14" s="52" t="s">
        <v>24</v>
      </c>
      <c r="D14" s="51"/>
      <c r="E14" s="51"/>
      <c r="F14" s="51"/>
      <c r="G14" s="51"/>
      <c r="H14" s="51"/>
      <c r="I14" s="51"/>
    </row>
    <row r="15" customFormat="false" ht="21" hidden="false" customHeight="false" outlineLevel="0" collapsed="false">
      <c r="A15" s="41" t="s">
        <v>25</v>
      </c>
      <c r="B15" s="41" t="s">
        <v>26</v>
      </c>
      <c r="C15" s="42" t="s">
        <v>27</v>
      </c>
      <c r="D15" s="41" t="s">
        <v>74</v>
      </c>
      <c r="E15" s="43" t="s">
        <v>22</v>
      </c>
      <c r="F15" s="44" t="n">
        <v>1</v>
      </c>
      <c r="G15" s="45" t="n">
        <v>11269.6</v>
      </c>
      <c r="H15" s="45" t="n">
        <v>545</v>
      </c>
      <c r="I15" s="45" t="n">
        <v>10724.56</v>
      </c>
    </row>
    <row r="16" customFormat="false" ht="15" hidden="false" customHeight="false" outlineLevel="0" collapsed="false">
      <c r="A16" s="46" t="s">
        <v>75</v>
      </c>
      <c r="B16" s="47" t="s">
        <v>91</v>
      </c>
      <c r="C16" s="48" t="s">
        <v>92</v>
      </c>
      <c r="D16" s="46" t="s">
        <v>78</v>
      </c>
      <c r="E16" s="46" t="s">
        <v>79</v>
      </c>
      <c r="F16" s="46" t="n">
        <v>100.41</v>
      </c>
      <c r="G16" s="46" t="n">
        <v>17.13</v>
      </c>
      <c r="H16" s="49"/>
      <c r="I16" s="49" t="n">
        <v>1720.02</v>
      </c>
    </row>
    <row r="17" customFormat="false" ht="15" hidden="false" customHeight="false" outlineLevel="0" collapsed="false">
      <c r="A17" s="46" t="s">
        <v>75</v>
      </c>
      <c r="B17" s="47" t="s">
        <v>93</v>
      </c>
      <c r="C17" s="48" t="s">
        <v>94</v>
      </c>
      <c r="D17" s="46" t="s">
        <v>78</v>
      </c>
      <c r="E17" s="46" t="s">
        <v>79</v>
      </c>
      <c r="F17" s="46" t="n">
        <v>100.41</v>
      </c>
      <c r="G17" s="46" t="n">
        <v>15.42</v>
      </c>
      <c r="H17" s="49"/>
      <c r="I17" s="49" t="n">
        <v>1548.32</v>
      </c>
    </row>
    <row r="18" customFormat="false" ht="15" hidden="false" customHeight="false" outlineLevel="0" collapsed="false">
      <c r="A18" s="46" t="s">
        <v>75</v>
      </c>
      <c r="B18" s="47" t="s">
        <v>95</v>
      </c>
      <c r="C18" s="48" t="s">
        <v>96</v>
      </c>
      <c r="D18" s="46" t="s">
        <v>78</v>
      </c>
      <c r="E18" s="46" t="s">
        <v>79</v>
      </c>
      <c r="F18" s="46" t="n">
        <v>100.41</v>
      </c>
      <c r="G18" s="46" t="n">
        <v>12.81</v>
      </c>
      <c r="H18" s="49"/>
      <c r="I18" s="49" t="n">
        <v>1286.25</v>
      </c>
    </row>
    <row r="19" customFormat="false" ht="15" hidden="false" customHeight="false" outlineLevel="0" collapsed="false">
      <c r="A19" s="46" t="s">
        <v>75</v>
      </c>
      <c r="B19" s="47" t="s">
        <v>76</v>
      </c>
      <c r="C19" s="48" t="s">
        <v>77</v>
      </c>
      <c r="D19" s="46" t="s">
        <v>78</v>
      </c>
      <c r="E19" s="46" t="s">
        <v>79</v>
      </c>
      <c r="F19" s="46" t="n">
        <v>50.47</v>
      </c>
      <c r="G19" s="46" t="n">
        <v>122.25</v>
      </c>
      <c r="H19" s="49"/>
      <c r="I19" s="49" t="n">
        <v>6169.96</v>
      </c>
    </row>
    <row r="20" customFormat="false" ht="15" hidden="false" customHeight="false" outlineLevel="0" collapsed="false">
      <c r="A20" s="46" t="s">
        <v>75</v>
      </c>
      <c r="B20" s="47" t="s">
        <v>82</v>
      </c>
      <c r="C20" s="48" t="s">
        <v>83</v>
      </c>
      <c r="D20" s="46" t="s">
        <v>84</v>
      </c>
      <c r="E20" s="46" t="s">
        <v>79</v>
      </c>
      <c r="F20" s="46" t="n">
        <v>350</v>
      </c>
      <c r="G20" s="46" t="n">
        <v>0.81</v>
      </c>
      <c r="H20" s="49" t="n">
        <v>283.5</v>
      </c>
      <c r="I20" s="49"/>
    </row>
    <row r="21" customFormat="false" ht="15" hidden="false" customHeight="false" outlineLevel="0" collapsed="false">
      <c r="A21" s="46" t="s">
        <v>75</v>
      </c>
      <c r="B21" s="47" t="s">
        <v>85</v>
      </c>
      <c r="C21" s="48" t="s">
        <v>86</v>
      </c>
      <c r="D21" s="46" t="s">
        <v>84</v>
      </c>
      <c r="E21" s="46" t="s">
        <v>79</v>
      </c>
      <c r="F21" s="46" t="n">
        <v>350</v>
      </c>
      <c r="G21" s="46" t="n">
        <v>0.06</v>
      </c>
      <c r="H21" s="49" t="n">
        <v>21</v>
      </c>
      <c r="I21" s="49"/>
    </row>
    <row r="22" customFormat="false" ht="21" hidden="false" customHeight="false" outlineLevel="0" collapsed="false">
      <c r="A22" s="46" t="s">
        <v>75</v>
      </c>
      <c r="B22" s="47" t="s">
        <v>87</v>
      </c>
      <c r="C22" s="48" t="s">
        <v>88</v>
      </c>
      <c r="D22" s="46" t="s">
        <v>84</v>
      </c>
      <c r="E22" s="46" t="s">
        <v>79</v>
      </c>
      <c r="F22" s="46" t="n">
        <v>50</v>
      </c>
      <c r="G22" s="46" t="n">
        <v>0.01</v>
      </c>
      <c r="H22" s="49" t="n">
        <v>0.5</v>
      </c>
      <c r="I22" s="49"/>
    </row>
    <row r="23" customFormat="false" ht="21" hidden="false" customHeight="false" outlineLevel="0" collapsed="false">
      <c r="A23" s="46" t="s">
        <v>75</v>
      </c>
      <c r="B23" s="47" t="s">
        <v>97</v>
      </c>
      <c r="C23" s="48" t="s">
        <v>98</v>
      </c>
      <c r="D23" s="46" t="s">
        <v>84</v>
      </c>
      <c r="E23" s="46" t="s">
        <v>79</v>
      </c>
      <c r="F23" s="46" t="n">
        <v>300</v>
      </c>
      <c r="G23" s="46" t="n">
        <v>0.07</v>
      </c>
      <c r="H23" s="49" t="n">
        <v>21</v>
      </c>
      <c r="I23" s="49"/>
    </row>
    <row r="24" customFormat="false" ht="21" hidden="false" customHeight="false" outlineLevel="0" collapsed="false">
      <c r="A24" s="46" t="s">
        <v>75</v>
      </c>
      <c r="B24" s="47" t="s">
        <v>89</v>
      </c>
      <c r="C24" s="48" t="s">
        <v>90</v>
      </c>
      <c r="D24" s="46" t="s">
        <v>84</v>
      </c>
      <c r="E24" s="46" t="s">
        <v>79</v>
      </c>
      <c r="F24" s="46" t="n">
        <v>50</v>
      </c>
      <c r="G24" s="46" t="n">
        <v>0.66</v>
      </c>
      <c r="H24" s="49" t="n">
        <v>33</v>
      </c>
      <c r="I24" s="49"/>
    </row>
    <row r="25" customFormat="false" ht="21" hidden="false" customHeight="false" outlineLevel="0" collapsed="false">
      <c r="A25" s="46" t="s">
        <v>75</v>
      </c>
      <c r="B25" s="47" t="s">
        <v>99</v>
      </c>
      <c r="C25" s="48" t="s">
        <v>100</v>
      </c>
      <c r="D25" s="46" t="s">
        <v>84</v>
      </c>
      <c r="E25" s="46" t="s">
        <v>79</v>
      </c>
      <c r="F25" s="46" t="n">
        <v>300</v>
      </c>
      <c r="G25" s="46" t="n">
        <v>0.62</v>
      </c>
      <c r="H25" s="49" t="n">
        <v>186</v>
      </c>
      <c r="I25" s="49"/>
    </row>
    <row r="26" customFormat="false" ht="21" hidden="false" customHeight="false" outlineLevel="0" collapsed="false">
      <c r="A26" s="41" t="s">
        <v>28</v>
      </c>
      <c r="B26" s="41" t="s">
        <v>29</v>
      </c>
      <c r="C26" s="42" t="s">
        <v>30</v>
      </c>
      <c r="D26" s="41" t="s">
        <v>74</v>
      </c>
      <c r="E26" s="43" t="s">
        <v>22</v>
      </c>
      <c r="F26" s="44" t="n">
        <v>1</v>
      </c>
      <c r="G26" s="45" t="n">
        <v>13523.52</v>
      </c>
      <c r="H26" s="45" t="n">
        <v>654</v>
      </c>
      <c r="I26" s="45" t="n">
        <v>12869.47</v>
      </c>
    </row>
    <row r="27" customFormat="false" ht="15" hidden="false" customHeight="false" outlineLevel="0" collapsed="false">
      <c r="A27" s="46" t="s">
        <v>75</v>
      </c>
      <c r="B27" s="47" t="s">
        <v>91</v>
      </c>
      <c r="C27" s="48" t="s">
        <v>92</v>
      </c>
      <c r="D27" s="46" t="s">
        <v>78</v>
      </c>
      <c r="E27" s="46" t="s">
        <v>79</v>
      </c>
      <c r="F27" s="46" t="n">
        <v>120.492</v>
      </c>
      <c r="G27" s="46" t="n">
        <v>17.13</v>
      </c>
      <c r="H27" s="49"/>
      <c r="I27" s="49" t="n">
        <v>2064.03</v>
      </c>
    </row>
    <row r="28" customFormat="false" ht="15" hidden="false" customHeight="false" outlineLevel="0" collapsed="false">
      <c r="A28" s="46" t="s">
        <v>75</v>
      </c>
      <c r="B28" s="47" t="s">
        <v>93</v>
      </c>
      <c r="C28" s="48" t="s">
        <v>94</v>
      </c>
      <c r="D28" s="46" t="s">
        <v>78</v>
      </c>
      <c r="E28" s="46" t="s">
        <v>79</v>
      </c>
      <c r="F28" s="46" t="n">
        <v>120.492</v>
      </c>
      <c r="G28" s="46" t="n">
        <v>15.42</v>
      </c>
      <c r="H28" s="49"/>
      <c r="I28" s="49" t="n">
        <v>1857.99</v>
      </c>
    </row>
    <row r="29" customFormat="false" ht="15" hidden="false" customHeight="false" outlineLevel="0" collapsed="false">
      <c r="A29" s="46" t="s">
        <v>75</v>
      </c>
      <c r="B29" s="47" t="s">
        <v>95</v>
      </c>
      <c r="C29" s="48" t="s">
        <v>96</v>
      </c>
      <c r="D29" s="46" t="s">
        <v>78</v>
      </c>
      <c r="E29" s="46" t="s">
        <v>79</v>
      </c>
      <c r="F29" s="46" t="n">
        <v>120.492</v>
      </c>
      <c r="G29" s="46" t="n">
        <v>12.81</v>
      </c>
      <c r="H29" s="49"/>
      <c r="I29" s="49" t="n">
        <v>1543.5</v>
      </c>
    </row>
    <row r="30" customFormat="false" ht="15" hidden="false" customHeight="false" outlineLevel="0" collapsed="false">
      <c r="A30" s="46" t="s">
        <v>75</v>
      </c>
      <c r="B30" s="47" t="s">
        <v>76</v>
      </c>
      <c r="C30" s="48" t="s">
        <v>77</v>
      </c>
      <c r="D30" s="46" t="s">
        <v>78</v>
      </c>
      <c r="E30" s="46" t="s">
        <v>79</v>
      </c>
      <c r="F30" s="46" t="n">
        <v>60.564</v>
      </c>
      <c r="G30" s="46" t="n">
        <v>122.25</v>
      </c>
      <c r="H30" s="49"/>
      <c r="I30" s="49" t="n">
        <v>7403.95</v>
      </c>
    </row>
    <row r="31" customFormat="false" ht="15" hidden="false" customHeight="false" outlineLevel="0" collapsed="false">
      <c r="A31" s="46" t="s">
        <v>75</v>
      </c>
      <c r="B31" s="47" t="s">
        <v>82</v>
      </c>
      <c r="C31" s="48" t="s">
        <v>83</v>
      </c>
      <c r="D31" s="46" t="s">
        <v>84</v>
      </c>
      <c r="E31" s="46" t="s">
        <v>79</v>
      </c>
      <c r="F31" s="46" t="n">
        <v>420</v>
      </c>
      <c r="G31" s="46" t="n">
        <v>0.81</v>
      </c>
      <c r="H31" s="49" t="n">
        <v>340.2</v>
      </c>
      <c r="I31" s="49"/>
    </row>
    <row r="32" customFormat="false" ht="15" hidden="false" customHeight="false" outlineLevel="0" collapsed="false">
      <c r="A32" s="46" t="s">
        <v>75</v>
      </c>
      <c r="B32" s="47" t="s">
        <v>85</v>
      </c>
      <c r="C32" s="48" t="s">
        <v>86</v>
      </c>
      <c r="D32" s="46" t="s">
        <v>84</v>
      </c>
      <c r="E32" s="46" t="s">
        <v>79</v>
      </c>
      <c r="F32" s="46" t="n">
        <v>420</v>
      </c>
      <c r="G32" s="46" t="n">
        <v>0.06</v>
      </c>
      <c r="H32" s="49" t="n">
        <v>25.2</v>
      </c>
      <c r="I32" s="49"/>
    </row>
    <row r="33" customFormat="false" ht="21" hidden="false" customHeight="false" outlineLevel="0" collapsed="false">
      <c r="A33" s="46" t="s">
        <v>75</v>
      </c>
      <c r="B33" s="47" t="s">
        <v>87</v>
      </c>
      <c r="C33" s="48" t="s">
        <v>88</v>
      </c>
      <c r="D33" s="46" t="s">
        <v>84</v>
      </c>
      <c r="E33" s="46" t="s">
        <v>79</v>
      </c>
      <c r="F33" s="46" t="n">
        <v>60</v>
      </c>
      <c r="G33" s="46" t="n">
        <v>0.01</v>
      </c>
      <c r="H33" s="49" t="n">
        <v>0.6</v>
      </c>
      <c r="I33" s="49"/>
    </row>
    <row r="34" customFormat="false" ht="21" hidden="false" customHeight="false" outlineLevel="0" collapsed="false">
      <c r="A34" s="46" t="s">
        <v>75</v>
      </c>
      <c r="B34" s="47" t="s">
        <v>97</v>
      </c>
      <c r="C34" s="48" t="s">
        <v>98</v>
      </c>
      <c r="D34" s="46" t="s">
        <v>84</v>
      </c>
      <c r="E34" s="46" t="s">
        <v>79</v>
      </c>
      <c r="F34" s="46" t="n">
        <v>360</v>
      </c>
      <c r="G34" s="46" t="n">
        <v>0.07</v>
      </c>
      <c r="H34" s="49" t="n">
        <v>25.2</v>
      </c>
      <c r="I34" s="49"/>
    </row>
    <row r="35" customFormat="false" ht="21" hidden="false" customHeight="false" outlineLevel="0" collapsed="false">
      <c r="A35" s="46" t="s">
        <v>75</v>
      </c>
      <c r="B35" s="47" t="s">
        <v>89</v>
      </c>
      <c r="C35" s="48" t="s">
        <v>90</v>
      </c>
      <c r="D35" s="46" t="s">
        <v>84</v>
      </c>
      <c r="E35" s="46" t="s">
        <v>79</v>
      </c>
      <c r="F35" s="46" t="n">
        <v>60</v>
      </c>
      <c r="G35" s="46" t="n">
        <v>0.66</v>
      </c>
      <c r="H35" s="49" t="n">
        <v>39.6</v>
      </c>
      <c r="I35" s="49"/>
    </row>
    <row r="36" customFormat="false" ht="21" hidden="false" customHeight="false" outlineLevel="0" collapsed="false">
      <c r="A36" s="46" t="s">
        <v>75</v>
      </c>
      <c r="B36" s="47" t="s">
        <v>99</v>
      </c>
      <c r="C36" s="48" t="s">
        <v>100</v>
      </c>
      <c r="D36" s="46" t="s">
        <v>84</v>
      </c>
      <c r="E36" s="46" t="s">
        <v>79</v>
      </c>
      <c r="F36" s="46" t="n">
        <v>360</v>
      </c>
      <c r="G36" s="46" t="n">
        <v>0.62</v>
      </c>
      <c r="H36" s="49" t="n">
        <v>223.2</v>
      </c>
      <c r="I36" s="49"/>
    </row>
    <row r="37" customFormat="false" ht="15" hidden="false" customHeight="false" outlineLevel="0" collapsed="false">
      <c r="A37" s="41" t="s">
        <v>31</v>
      </c>
      <c r="B37" s="41" t="s">
        <v>32</v>
      </c>
      <c r="C37" s="42" t="s">
        <v>33</v>
      </c>
      <c r="D37" s="41" t="s">
        <v>74</v>
      </c>
      <c r="E37" s="43" t="s">
        <v>22</v>
      </c>
      <c r="F37" s="44" t="n">
        <v>1</v>
      </c>
      <c r="G37" s="45" t="n">
        <v>1105.18</v>
      </c>
      <c r="H37" s="45" t="n">
        <v>36.96</v>
      </c>
      <c r="I37" s="45" t="n">
        <v>1068.22</v>
      </c>
    </row>
    <row r="38" customFormat="false" ht="15" hidden="false" customHeight="false" outlineLevel="0" collapsed="false">
      <c r="A38" s="46" t="s">
        <v>75</v>
      </c>
      <c r="B38" s="47" t="s">
        <v>76</v>
      </c>
      <c r="C38" s="48" t="s">
        <v>77</v>
      </c>
      <c r="D38" s="46" t="s">
        <v>78</v>
      </c>
      <c r="E38" s="46" t="s">
        <v>79</v>
      </c>
      <c r="F38" s="46" t="n">
        <v>4.0376</v>
      </c>
      <c r="G38" s="46" t="n">
        <v>122.25</v>
      </c>
      <c r="H38" s="49"/>
      <c r="I38" s="49" t="n">
        <v>493.6</v>
      </c>
    </row>
    <row r="39" customFormat="false" ht="15" hidden="false" customHeight="false" outlineLevel="0" collapsed="false">
      <c r="A39" s="46" t="s">
        <v>75</v>
      </c>
      <c r="B39" s="47" t="s">
        <v>80</v>
      </c>
      <c r="C39" s="48" t="s">
        <v>81</v>
      </c>
      <c r="D39" s="46" t="s">
        <v>78</v>
      </c>
      <c r="E39" s="46" t="s">
        <v>79</v>
      </c>
      <c r="F39" s="46" t="n">
        <v>20.134</v>
      </c>
      <c r="G39" s="46" t="n">
        <v>28.54</v>
      </c>
      <c r="H39" s="49"/>
      <c r="I39" s="49" t="n">
        <v>574.62</v>
      </c>
    </row>
    <row r="40" customFormat="false" ht="15" hidden="false" customHeight="false" outlineLevel="0" collapsed="false">
      <c r="A40" s="46" t="s">
        <v>75</v>
      </c>
      <c r="B40" s="47" t="s">
        <v>82</v>
      </c>
      <c r="C40" s="48" t="s">
        <v>83</v>
      </c>
      <c r="D40" s="46" t="s">
        <v>84</v>
      </c>
      <c r="E40" s="46" t="s">
        <v>79</v>
      </c>
      <c r="F40" s="46" t="n">
        <v>24</v>
      </c>
      <c r="G40" s="46" t="n">
        <v>0.81</v>
      </c>
      <c r="H40" s="49" t="n">
        <v>19.44</v>
      </c>
      <c r="I40" s="49"/>
    </row>
    <row r="41" customFormat="false" ht="15" hidden="false" customHeight="false" outlineLevel="0" collapsed="false">
      <c r="A41" s="46" t="s">
        <v>75</v>
      </c>
      <c r="B41" s="47" t="s">
        <v>85</v>
      </c>
      <c r="C41" s="48" t="s">
        <v>86</v>
      </c>
      <c r="D41" s="46" t="s">
        <v>84</v>
      </c>
      <c r="E41" s="46" t="s">
        <v>79</v>
      </c>
      <c r="F41" s="46" t="n">
        <v>24</v>
      </c>
      <c r="G41" s="46" t="n">
        <v>0.06</v>
      </c>
      <c r="H41" s="49" t="n">
        <v>1.44</v>
      </c>
      <c r="I41" s="49"/>
    </row>
    <row r="42" customFormat="false" ht="21" hidden="false" customHeight="false" outlineLevel="0" collapsed="false">
      <c r="A42" s="46" t="s">
        <v>75</v>
      </c>
      <c r="B42" s="47" t="s">
        <v>87</v>
      </c>
      <c r="C42" s="48" t="s">
        <v>88</v>
      </c>
      <c r="D42" s="46" t="s">
        <v>84</v>
      </c>
      <c r="E42" s="46" t="s">
        <v>79</v>
      </c>
      <c r="F42" s="46" t="n">
        <v>24</v>
      </c>
      <c r="G42" s="46" t="n">
        <v>0.01</v>
      </c>
      <c r="H42" s="49" t="n">
        <v>0.24</v>
      </c>
      <c r="I42" s="49"/>
    </row>
    <row r="43" customFormat="false" ht="21" hidden="false" customHeight="false" outlineLevel="0" collapsed="false">
      <c r="A43" s="46" t="s">
        <v>75</v>
      </c>
      <c r="B43" s="47" t="s">
        <v>89</v>
      </c>
      <c r="C43" s="48" t="s">
        <v>90</v>
      </c>
      <c r="D43" s="46" t="s">
        <v>84</v>
      </c>
      <c r="E43" s="46" t="s">
        <v>79</v>
      </c>
      <c r="F43" s="46" t="n">
        <v>24</v>
      </c>
      <c r="G43" s="46" t="n">
        <v>0.66</v>
      </c>
      <c r="H43" s="49" t="n">
        <v>15.84</v>
      </c>
      <c r="I43" s="49"/>
    </row>
    <row r="44" customFormat="false" ht="15" hidden="false" customHeight="false" outlineLevel="0" collapsed="false">
      <c r="A44" s="50" t="s">
        <v>34</v>
      </c>
      <c r="B44" s="51"/>
      <c r="C44" s="52" t="s">
        <v>35</v>
      </c>
      <c r="D44" s="51"/>
      <c r="E44" s="51"/>
      <c r="F44" s="51"/>
      <c r="G44" s="51"/>
      <c r="H44" s="51"/>
      <c r="I44" s="51"/>
    </row>
    <row r="45" customFormat="false" ht="31.5" hidden="false" customHeight="false" outlineLevel="0" collapsed="false">
      <c r="A45" s="41" t="s">
        <v>36</v>
      </c>
      <c r="B45" s="41" t="s">
        <v>37</v>
      </c>
      <c r="C45" s="42" t="s">
        <v>38</v>
      </c>
      <c r="D45" s="41" t="s">
        <v>74</v>
      </c>
      <c r="E45" s="43" t="s">
        <v>22</v>
      </c>
      <c r="F45" s="44" t="n">
        <v>1</v>
      </c>
      <c r="G45" s="45" t="n">
        <v>2725.53</v>
      </c>
      <c r="H45" s="45" t="n">
        <v>61.6</v>
      </c>
      <c r="I45" s="45" t="n">
        <v>2663.94</v>
      </c>
    </row>
    <row r="46" customFormat="false" ht="15" hidden="false" customHeight="false" outlineLevel="0" collapsed="false">
      <c r="A46" s="46" t="s">
        <v>75</v>
      </c>
      <c r="B46" s="47" t="s">
        <v>76</v>
      </c>
      <c r="C46" s="48" t="s">
        <v>77</v>
      </c>
      <c r="D46" s="46" t="s">
        <v>78</v>
      </c>
      <c r="E46" s="46" t="s">
        <v>79</v>
      </c>
      <c r="F46" s="46" t="n">
        <v>16.1504</v>
      </c>
      <c r="G46" s="46" t="n">
        <v>122.25</v>
      </c>
      <c r="H46" s="49"/>
      <c r="I46" s="49" t="n">
        <v>1974.39</v>
      </c>
    </row>
    <row r="47" customFormat="false" ht="15" hidden="false" customHeight="false" outlineLevel="0" collapsed="false">
      <c r="A47" s="46" t="s">
        <v>75</v>
      </c>
      <c r="B47" s="47" t="s">
        <v>80</v>
      </c>
      <c r="C47" s="48" t="s">
        <v>81</v>
      </c>
      <c r="D47" s="46" t="s">
        <v>78</v>
      </c>
      <c r="E47" s="46" t="s">
        <v>79</v>
      </c>
      <c r="F47" s="46" t="n">
        <v>24.1608</v>
      </c>
      <c r="G47" s="46" t="n">
        <v>28.54</v>
      </c>
      <c r="H47" s="49"/>
      <c r="I47" s="49" t="n">
        <v>689.55</v>
      </c>
    </row>
    <row r="48" customFormat="false" ht="15" hidden="false" customHeight="false" outlineLevel="0" collapsed="false">
      <c r="A48" s="46" t="s">
        <v>75</v>
      </c>
      <c r="B48" s="47" t="s">
        <v>82</v>
      </c>
      <c r="C48" s="48" t="s">
        <v>83</v>
      </c>
      <c r="D48" s="46" t="s">
        <v>84</v>
      </c>
      <c r="E48" s="46" t="s">
        <v>79</v>
      </c>
      <c r="F48" s="46" t="n">
        <v>40</v>
      </c>
      <c r="G48" s="46" t="n">
        <v>0.81</v>
      </c>
      <c r="H48" s="49" t="n">
        <v>32.4</v>
      </c>
      <c r="I48" s="49"/>
    </row>
    <row r="49" customFormat="false" ht="15" hidden="false" customHeight="false" outlineLevel="0" collapsed="false">
      <c r="A49" s="46" t="s">
        <v>75</v>
      </c>
      <c r="B49" s="47" t="s">
        <v>85</v>
      </c>
      <c r="C49" s="48" t="s">
        <v>86</v>
      </c>
      <c r="D49" s="46" t="s">
        <v>84</v>
      </c>
      <c r="E49" s="46" t="s">
        <v>79</v>
      </c>
      <c r="F49" s="46" t="n">
        <v>40</v>
      </c>
      <c r="G49" s="46" t="n">
        <v>0.06</v>
      </c>
      <c r="H49" s="49" t="n">
        <v>2.4</v>
      </c>
      <c r="I49" s="49"/>
    </row>
    <row r="50" customFormat="false" ht="21" hidden="false" customHeight="false" outlineLevel="0" collapsed="false">
      <c r="A50" s="46" t="s">
        <v>75</v>
      </c>
      <c r="B50" s="47" t="s">
        <v>87</v>
      </c>
      <c r="C50" s="48" t="s">
        <v>88</v>
      </c>
      <c r="D50" s="46" t="s">
        <v>84</v>
      </c>
      <c r="E50" s="46" t="s">
        <v>79</v>
      </c>
      <c r="F50" s="46" t="n">
        <v>40</v>
      </c>
      <c r="G50" s="46" t="n">
        <v>0.01</v>
      </c>
      <c r="H50" s="49" t="n">
        <v>0.4</v>
      </c>
      <c r="I50" s="49"/>
    </row>
    <row r="51" customFormat="false" ht="21" hidden="false" customHeight="false" outlineLevel="0" collapsed="false">
      <c r="A51" s="46" t="s">
        <v>75</v>
      </c>
      <c r="B51" s="47" t="s">
        <v>89</v>
      </c>
      <c r="C51" s="48" t="s">
        <v>90</v>
      </c>
      <c r="D51" s="46" t="s">
        <v>84</v>
      </c>
      <c r="E51" s="46" t="s">
        <v>79</v>
      </c>
      <c r="F51" s="46" t="n">
        <v>40</v>
      </c>
      <c r="G51" s="46" t="n">
        <v>0.66</v>
      </c>
      <c r="H51" s="49" t="n">
        <v>26.4</v>
      </c>
      <c r="I51" s="49"/>
    </row>
    <row r="52" customFormat="false" ht="15" hidden="false" customHeight="false" outlineLevel="0" collapsed="false">
      <c r="A52" s="50" t="s">
        <v>39</v>
      </c>
      <c r="B52" s="51"/>
      <c r="C52" s="52" t="s">
        <v>40</v>
      </c>
      <c r="D52" s="51"/>
      <c r="E52" s="51"/>
      <c r="F52" s="51"/>
      <c r="G52" s="51"/>
      <c r="H52" s="51"/>
      <c r="I52" s="51"/>
    </row>
    <row r="53" customFormat="false" ht="15" hidden="false" customHeight="false" outlineLevel="0" collapsed="false">
      <c r="A53" s="41" t="s">
        <v>41</v>
      </c>
      <c r="B53" s="41" t="s">
        <v>42</v>
      </c>
      <c r="C53" s="42" t="s">
        <v>43</v>
      </c>
      <c r="D53" s="41" t="s">
        <v>74</v>
      </c>
      <c r="E53" s="43" t="s">
        <v>44</v>
      </c>
      <c r="F53" s="44" t="n">
        <v>4</v>
      </c>
      <c r="G53" s="45" t="n">
        <v>624.7</v>
      </c>
      <c r="H53" s="45" t="n">
        <v>7.7</v>
      </c>
      <c r="I53" s="45" t="n">
        <v>617</v>
      </c>
    </row>
    <row r="54" customFormat="false" ht="15" hidden="false" customHeight="false" outlineLevel="0" collapsed="false">
      <c r="A54" s="46" t="s">
        <v>75</v>
      </c>
      <c r="B54" s="47" t="s">
        <v>76</v>
      </c>
      <c r="C54" s="48" t="s">
        <v>77</v>
      </c>
      <c r="D54" s="46" t="s">
        <v>78</v>
      </c>
      <c r="E54" s="46" t="s">
        <v>79</v>
      </c>
      <c r="F54" s="46" t="n">
        <v>5.047</v>
      </c>
      <c r="G54" s="46" t="n">
        <v>122.25</v>
      </c>
      <c r="H54" s="49"/>
      <c r="I54" s="49" t="n">
        <v>617</v>
      </c>
    </row>
    <row r="55" customFormat="false" ht="15" hidden="false" customHeight="false" outlineLevel="0" collapsed="false">
      <c r="A55" s="46" t="s">
        <v>75</v>
      </c>
      <c r="B55" s="47" t="s">
        <v>82</v>
      </c>
      <c r="C55" s="48" t="s">
        <v>83</v>
      </c>
      <c r="D55" s="46" t="s">
        <v>84</v>
      </c>
      <c r="E55" s="46" t="s">
        <v>79</v>
      </c>
      <c r="F55" s="46" t="n">
        <v>5</v>
      </c>
      <c r="G55" s="46" t="n">
        <v>0.81</v>
      </c>
      <c r="H55" s="49" t="n">
        <v>4.05</v>
      </c>
      <c r="I55" s="49"/>
    </row>
    <row r="56" customFormat="false" ht="15" hidden="false" customHeight="false" outlineLevel="0" collapsed="false">
      <c r="A56" s="46" t="s">
        <v>75</v>
      </c>
      <c r="B56" s="47" t="s">
        <v>85</v>
      </c>
      <c r="C56" s="48" t="s">
        <v>86</v>
      </c>
      <c r="D56" s="46" t="s">
        <v>84</v>
      </c>
      <c r="E56" s="46" t="s">
        <v>79</v>
      </c>
      <c r="F56" s="46" t="n">
        <v>5</v>
      </c>
      <c r="G56" s="46" t="n">
        <v>0.06</v>
      </c>
      <c r="H56" s="49" t="n">
        <v>0.3</v>
      </c>
      <c r="I56" s="49"/>
    </row>
    <row r="57" customFormat="false" ht="21" hidden="false" customHeight="false" outlineLevel="0" collapsed="false">
      <c r="A57" s="46" t="s">
        <v>75</v>
      </c>
      <c r="B57" s="47" t="s">
        <v>87</v>
      </c>
      <c r="C57" s="48" t="s">
        <v>88</v>
      </c>
      <c r="D57" s="46" t="s">
        <v>84</v>
      </c>
      <c r="E57" s="46" t="s">
        <v>79</v>
      </c>
      <c r="F57" s="46" t="n">
        <v>5</v>
      </c>
      <c r="G57" s="46" t="n">
        <v>0.01</v>
      </c>
      <c r="H57" s="49" t="n">
        <v>0.05</v>
      </c>
      <c r="I57" s="49"/>
    </row>
    <row r="58" customFormat="false" ht="21" hidden="false" customHeight="false" outlineLevel="0" collapsed="false">
      <c r="A58" s="46" t="s">
        <v>75</v>
      </c>
      <c r="B58" s="47" t="s">
        <v>89</v>
      </c>
      <c r="C58" s="48" t="s">
        <v>90</v>
      </c>
      <c r="D58" s="46" t="s">
        <v>84</v>
      </c>
      <c r="E58" s="46" t="s">
        <v>79</v>
      </c>
      <c r="F58" s="46" t="n">
        <v>5</v>
      </c>
      <c r="G58" s="46" t="n">
        <v>0.66</v>
      </c>
      <c r="H58" s="49" t="n">
        <v>3.3</v>
      </c>
      <c r="I58" s="49"/>
    </row>
    <row r="59" customFormat="false" ht="21" hidden="false" customHeight="false" outlineLevel="0" collapsed="false">
      <c r="A59" s="41" t="s">
        <v>45</v>
      </c>
      <c r="B59" s="41" t="s">
        <v>46</v>
      </c>
      <c r="C59" s="42" t="s">
        <v>47</v>
      </c>
      <c r="D59" s="41" t="s">
        <v>74</v>
      </c>
      <c r="E59" s="43" t="s">
        <v>22</v>
      </c>
      <c r="F59" s="44" t="n">
        <v>1</v>
      </c>
      <c r="G59" s="45" t="n">
        <v>1999.02</v>
      </c>
      <c r="H59" s="45" t="n">
        <v>24.64</v>
      </c>
      <c r="I59" s="45" t="n">
        <v>1974.39</v>
      </c>
    </row>
    <row r="60" customFormat="false" ht="15" hidden="false" customHeight="false" outlineLevel="0" collapsed="false">
      <c r="A60" s="46" t="s">
        <v>75</v>
      </c>
      <c r="B60" s="47" t="s">
        <v>76</v>
      </c>
      <c r="C60" s="48" t="s">
        <v>77</v>
      </c>
      <c r="D60" s="46" t="s">
        <v>78</v>
      </c>
      <c r="E60" s="46" t="s">
        <v>79</v>
      </c>
      <c r="F60" s="46" t="n">
        <v>16.1504</v>
      </c>
      <c r="G60" s="46" t="n">
        <v>122.25</v>
      </c>
      <c r="H60" s="49"/>
      <c r="I60" s="49" t="n">
        <v>1974.39</v>
      </c>
    </row>
    <row r="61" customFormat="false" ht="15" hidden="false" customHeight="false" outlineLevel="0" collapsed="false">
      <c r="A61" s="46" t="s">
        <v>75</v>
      </c>
      <c r="B61" s="47" t="s">
        <v>82</v>
      </c>
      <c r="C61" s="48" t="s">
        <v>83</v>
      </c>
      <c r="D61" s="46" t="s">
        <v>84</v>
      </c>
      <c r="E61" s="46" t="s">
        <v>79</v>
      </c>
      <c r="F61" s="46" t="n">
        <v>16</v>
      </c>
      <c r="G61" s="46" t="n">
        <v>0.81</v>
      </c>
      <c r="H61" s="49" t="n">
        <v>12.96</v>
      </c>
      <c r="I61" s="49"/>
    </row>
    <row r="62" customFormat="false" ht="15" hidden="false" customHeight="false" outlineLevel="0" collapsed="false">
      <c r="A62" s="46" t="s">
        <v>75</v>
      </c>
      <c r="B62" s="47" t="s">
        <v>85</v>
      </c>
      <c r="C62" s="48" t="s">
        <v>86</v>
      </c>
      <c r="D62" s="46" t="s">
        <v>84</v>
      </c>
      <c r="E62" s="46" t="s">
        <v>79</v>
      </c>
      <c r="F62" s="46" t="n">
        <v>16</v>
      </c>
      <c r="G62" s="46" t="n">
        <v>0.06</v>
      </c>
      <c r="H62" s="49" t="n">
        <v>0.96</v>
      </c>
      <c r="I62" s="49"/>
    </row>
    <row r="63" customFormat="false" ht="21" hidden="false" customHeight="false" outlineLevel="0" collapsed="false">
      <c r="A63" s="46" t="s">
        <v>75</v>
      </c>
      <c r="B63" s="47" t="s">
        <v>87</v>
      </c>
      <c r="C63" s="48" t="s">
        <v>88</v>
      </c>
      <c r="D63" s="46" t="s">
        <v>84</v>
      </c>
      <c r="E63" s="46" t="s">
        <v>79</v>
      </c>
      <c r="F63" s="46" t="n">
        <v>16</v>
      </c>
      <c r="G63" s="46" t="n">
        <v>0.01</v>
      </c>
      <c r="H63" s="49" t="n">
        <v>0.16</v>
      </c>
      <c r="I63" s="49"/>
    </row>
    <row r="64" customFormat="false" ht="21" hidden="false" customHeight="false" outlineLevel="0" collapsed="false">
      <c r="A64" s="46" t="s">
        <v>75</v>
      </c>
      <c r="B64" s="47" t="s">
        <v>89</v>
      </c>
      <c r="C64" s="48" t="s">
        <v>90</v>
      </c>
      <c r="D64" s="46" t="s">
        <v>84</v>
      </c>
      <c r="E64" s="46" t="s">
        <v>79</v>
      </c>
      <c r="F64" s="46" t="n">
        <v>16</v>
      </c>
      <c r="G64" s="46" t="n">
        <v>0.66</v>
      </c>
      <c r="H64" s="49" t="n">
        <v>10.56</v>
      </c>
      <c r="I64" s="49"/>
    </row>
    <row r="65" customFormat="false" ht="15" hidden="false" customHeight="false" outlineLevel="0" collapsed="false">
      <c r="A65" s="41" t="s">
        <v>48</v>
      </c>
      <c r="B65" s="41" t="s">
        <v>49</v>
      </c>
      <c r="C65" s="42" t="s">
        <v>50</v>
      </c>
      <c r="D65" s="41" t="s">
        <v>74</v>
      </c>
      <c r="E65" s="43" t="s">
        <v>22</v>
      </c>
      <c r="F65" s="44" t="n">
        <v>1</v>
      </c>
      <c r="G65" s="45" t="n">
        <v>1552.1</v>
      </c>
      <c r="H65" s="45" t="n">
        <v>30.8</v>
      </c>
      <c r="I65" s="45" t="n">
        <v>1521.3</v>
      </c>
    </row>
    <row r="66" customFormat="false" ht="15" hidden="false" customHeight="false" outlineLevel="0" collapsed="false">
      <c r="A66" s="46" t="s">
        <v>75</v>
      </c>
      <c r="B66" s="47" t="s">
        <v>76</v>
      </c>
      <c r="C66" s="48" t="s">
        <v>77</v>
      </c>
      <c r="D66" s="46" t="s">
        <v>78</v>
      </c>
      <c r="E66" s="46" t="s">
        <v>79</v>
      </c>
      <c r="F66" s="46" t="n">
        <v>10.094</v>
      </c>
      <c r="G66" s="46" t="n">
        <v>122.25</v>
      </c>
      <c r="H66" s="49"/>
      <c r="I66" s="49" t="n">
        <v>1233.99</v>
      </c>
    </row>
    <row r="67" customFormat="false" ht="15" hidden="false" customHeight="false" outlineLevel="0" collapsed="false">
      <c r="A67" s="46" t="s">
        <v>75</v>
      </c>
      <c r="B67" s="47" t="s">
        <v>80</v>
      </c>
      <c r="C67" s="48" t="s">
        <v>81</v>
      </c>
      <c r="D67" s="46" t="s">
        <v>78</v>
      </c>
      <c r="E67" s="46" t="s">
        <v>79</v>
      </c>
      <c r="F67" s="46" t="n">
        <v>10.067</v>
      </c>
      <c r="G67" s="46" t="n">
        <v>28.54</v>
      </c>
      <c r="H67" s="49"/>
      <c r="I67" s="49" t="n">
        <v>287.31</v>
      </c>
    </row>
    <row r="68" customFormat="false" ht="15" hidden="false" customHeight="false" outlineLevel="0" collapsed="false">
      <c r="A68" s="46" t="s">
        <v>75</v>
      </c>
      <c r="B68" s="47" t="s">
        <v>82</v>
      </c>
      <c r="C68" s="48" t="s">
        <v>83</v>
      </c>
      <c r="D68" s="46" t="s">
        <v>84</v>
      </c>
      <c r="E68" s="46" t="s">
        <v>79</v>
      </c>
      <c r="F68" s="46" t="n">
        <v>20</v>
      </c>
      <c r="G68" s="46" t="n">
        <v>0.81</v>
      </c>
      <c r="H68" s="49" t="n">
        <v>16.2</v>
      </c>
      <c r="I68" s="49"/>
    </row>
    <row r="69" customFormat="false" ht="15" hidden="false" customHeight="false" outlineLevel="0" collapsed="false">
      <c r="A69" s="46" t="s">
        <v>75</v>
      </c>
      <c r="B69" s="47" t="s">
        <v>85</v>
      </c>
      <c r="C69" s="48" t="s">
        <v>86</v>
      </c>
      <c r="D69" s="46" t="s">
        <v>84</v>
      </c>
      <c r="E69" s="46" t="s">
        <v>79</v>
      </c>
      <c r="F69" s="46" t="n">
        <v>20</v>
      </c>
      <c r="G69" s="46" t="n">
        <v>0.06</v>
      </c>
      <c r="H69" s="49" t="n">
        <v>1.2</v>
      </c>
      <c r="I69" s="49"/>
    </row>
    <row r="70" customFormat="false" ht="21" hidden="false" customHeight="false" outlineLevel="0" collapsed="false">
      <c r="A70" s="46" t="s">
        <v>75</v>
      </c>
      <c r="B70" s="47" t="s">
        <v>87</v>
      </c>
      <c r="C70" s="48" t="s">
        <v>88</v>
      </c>
      <c r="D70" s="46" t="s">
        <v>84</v>
      </c>
      <c r="E70" s="46" t="s">
        <v>79</v>
      </c>
      <c r="F70" s="46" t="n">
        <v>20</v>
      </c>
      <c r="G70" s="46" t="n">
        <v>0.01</v>
      </c>
      <c r="H70" s="49" t="n">
        <v>0.2</v>
      </c>
      <c r="I70" s="49"/>
    </row>
    <row r="71" customFormat="false" ht="21" hidden="false" customHeight="false" outlineLevel="0" collapsed="false">
      <c r="A71" s="46" t="s">
        <v>75</v>
      </c>
      <c r="B71" s="47" t="s">
        <v>89</v>
      </c>
      <c r="C71" s="48" t="s">
        <v>90</v>
      </c>
      <c r="D71" s="46" t="s">
        <v>84</v>
      </c>
      <c r="E71" s="46" t="s">
        <v>79</v>
      </c>
      <c r="F71" s="46" t="n">
        <v>20</v>
      </c>
      <c r="G71" s="46" t="n">
        <v>0.66</v>
      </c>
      <c r="H71" s="49" t="n">
        <v>13.2</v>
      </c>
      <c r="I71" s="49"/>
    </row>
    <row r="72" customFormat="false" ht="17.25" hidden="false" customHeight="true" outlineLevel="0" collapsed="false">
      <c r="A72" s="31"/>
      <c r="B72" s="32"/>
      <c r="C72" s="21"/>
      <c r="D72" s="32"/>
      <c r="E72" s="32"/>
      <c r="F72" s="32"/>
      <c r="G72" s="32"/>
      <c r="H72" s="32"/>
      <c r="I72" s="31"/>
    </row>
    <row r="73" customFormat="false" ht="17.25" hidden="false" customHeight="true" outlineLevel="0" collapsed="false"/>
  </sheetData>
  <printOptions headings="false" gridLines="false" gridLinesSet="true" horizontalCentered="false" verticalCentered="false"/>
  <pageMargins left="0.384027777777778" right="0.384027777777778" top="0.384027777777778" bottom="0.35416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3" man="true" max="16383" min="0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B1:N44"/>
  <sheetViews>
    <sheetView showFormulas="false" showGridLines="true" showRowColHeaders="true" showZeros="true" rightToLeft="false" tabSelected="false" showOutlineSymbols="true" defaultGridColor="true" view="pageBreakPreview" topLeftCell="A31" colorId="64" zoomScale="90" zoomScaleNormal="90" zoomScalePageLayoutView="90" workbookViewId="0">
      <selection pane="topLeft" activeCell="J21" activeCellId="0" sqref="J21"/>
    </sheetView>
  </sheetViews>
  <sheetFormatPr defaultColWidth="6.40625" defaultRowHeight="15" zeroHeight="false" outlineLevelRow="0" outlineLevelCol="0"/>
  <cols>
    <col collapsed="false" customWidth="true" hidden="false" outlineLevel="0" max="1" min="1" style="53" width="2.5"/>
    <col collapsed="false" customWidth="true" hidden="false" outlineLevel="0" max="2" min="2" style="53" width="36.79"/>
    <col collapsed="false" customWidth="true" hidden="false" outlineLevel="0" max="4" min="3" style="53" width="20"/>
    <col collapsed="false" customWidth="true" hidden="true" outlineLevel="0" max="5" min="5" style="53" width="16.8"/>
    <col collapsed="false" customWidth="true" hidden="false" outlineLevel="0" max="6" min="6" style="53" width="2.5"/>
    <col collapsed="false" customWidth="true" hidden="false" outlineLevel="0" max="7" min="7" style="54" width="8.6"/>
    <col collapsed="false" customWidth="true" hidden="false" outlineLevel="0" max="11" min="8" style="53" width="8.79"/>
    <col collapsed="false" customWidth="false" hidden="false" outlineLevel="0" max="1024" min="12" style="53" width="6.4"/>
  </cols>
  <sheetData>
    <row r="1" customFormat="false" ht="18" hidden="false" customHeight="false" outlineLevel="0" collapsed="false">
      <c r="B1" s="55"/>
      <c r="C1" s="55"/>
      <c r="D1" s="55"/>
      <c r="E1" s="55"/>
    </row>
    <row r="2" customFormat="false" ht="18" hidden="false" customHeight="false" outlineLevel="0" collapsed="false">
      <c r="B2" s="55"/>
      <c r="C2" s="55"/>
      <c r="D2" s="55"/>
      <c r="E2" s="55"/>
    </row>
    <row r="3" customFormat="false" ht="18" hidden="false" customHeight="false" outlineLevel="0" collapsed="false">
      <c r="B3" s="55"/>
      <c r="C3" s="55"/>
      <c r="D3" s="55"/>
      <c r="E3" s="55"/>
    </row>
    <row r="4" customFormat="false" ht="18" hidden="false" customHeight="false" outlineLevel="0" collapsed="false">
      <c r="B4" s="55"/>
      <c r="C4" s="55"/>
      <c r="D4" s="55"/>
      <c r="E4" s="55"/>
    </row>
    <row r="5" customFormat="false" ht="18" hidden="false" customHeight="false" outlineLevel="0" collapsed="false">
      <c r="B5" s="56"/>
      <c r="C5" s="56"/>
      <c r="D5" s="56"/>
      <c r="E5" s="56"/>
    </row>
    <row r="6" customFormat="false" ht="18" hidden="false" customHeight="false" outlineLevel="0" collapsed="false">
      <c r="B6" s="55" t="s">
        <v>101</v>
      </c>
      <c r="C6" s="55"/>
      <c r="D6" s="55"/>
      <c r="E6" s="56"/>
    </row>
    <row r="7" customFormat="false" ht="18" hidden="false" customHeight="false" outlineLevel="0" collapsed="false">
      <c r="B7" s="56"/>
      <c r="C7" s="56"/>
      <c r="D7" s="56"/>
      <c r="E7" s="56"/>
    </row>
    <row r="8" customFormat="false" ht="34.5" hidden="false" customHeight="true" outlineLevel="0" collapsed="false">
      <c r="B8" s="57" t="s">
        <v>102</v>
      </c>
      <c r="C8" s="57"/>
      <c r="D8" s="57"/>
      <c r="E8" s="57"/>
    </row>
    <row r="9" customFormat="false" ht="15" hidden="false" customHeight="false" outlineLevel="0" collapsed="false">
      <c r="B9" s="58"/>
      <c r="H9" s="59"/>
      <c r="I9" s="59"/>
      <c r="J9" s="60"/>
      <c r="K9" s="60"/>
    </row>
    <row r="10" customFormat="false" ht="15" hidden="false" customHeight="false" outlineLevel="0" collapsed="false">
      <c r="B10" s="61" t="n">
        <v>0.05</v>
      </c>
      <c r="C10" s="62" t="s">
        <v>103</v>
      </c>
      <c r="E10" s="58"/>
      <c r="H10" s="59"/>
      <c r="I10" s="59" t="s">
        <v>104</v>
      </c>
      <c r="J10" s="59"/>
      <c r="K10" s="59"/>
    </row>
    <row r="11" customFormat="false" ht="15" hidden="false" customHeight="false" outlineLevel="0" collapsed="false">
      <c r="B11" s="58"/>
      <c r="H11" s="59"/>
      <c r="I11" s="59"/>
      <c r="J11" s="60"/>
      <c r="K11" s="60"/>
    </row>
    <row r="12" customFormat="false" ht="60" hidden="false" customHeight="false" outlineLevel="0" collapsed="false">
      <c r="B12" s="63" t="s">
        <v>12</v>
      </c>
      <c r="C12" s="64" t="s">
        <v>105</v>
      </c>
      <c r="D12" s="64" t="s">
        <v>16</v>
      </c>
      <c r="E12" s="64" t="s">
        <v>106</v>
      </c>
      <c r="H12" s="59"/>
      <c r="I12" s="59" t="s">
        <v>107</v>
      </c>
      <c r="J12" s="59" t="s">
        <v>108</v>
      </c>
      <c r="K12" s="59" t="s">
        <v>109</v>
      </c>
      <c r="L12" s="58"/>
    </row>
    <row r="13" customFormat="false" ht="15" hidden="false" customHeight="false" outlineLevel="0" collapsed="false">
      <c r="B13" s="65" t="s">
        <v>110</v>
      </c>
      <c r="C13" s="66" t="n">
        <v>0.03</v>
      </c>
      <c r="D13" s="66" t="n">
        <f aca="false">C13</f>
        <v>0.03</v>
      </c>
      <c r="E13" s="66" t="n">
        <v>0.015</v>
      </c>
      <c r="H13" s="59" t="s">
        <v>111</v>
      </c>
      <c r="I13" s="66" t="n">
        <v>0.03</v>
      </c>
      <c r="J13" s="66" t="n">
        <v>0.04</v>
      </c>
      <c r="K13" s="66" t="n">
        <v>0.055</v>
      </c>
      <c r="M13" s="53" t="s">
        <v>112</v>
      </c>
      <c r="N13" s="67" t="n">
        <f aca="false">0.97/100</f>
        <v>0.0097</v>
      </c>
    </row>
    <row r="14" customFormat="false" ht="15" hidden="false" customHeight="false" outlineLevel="0" collapsed="false">
      <c r="B14" s="65" t="s">
        <v>113</v>
      </c>
      <c r="C14" s="66" t="n">
        <v>0.004</v>
      </c>
      <c r="D14" s="66" t="n">
        <f aca="false">C14</f>
        <v>0.004</v>
      </c>
      <c r="E14" s="66" t="n">
        <v>0.0015</v>
      </c>
      <c r="H14" s="59"/>
      <c r="I14" s="66"/>
      <c r="J14" s="66"/>
      <c r="K14" s="66"/>
    </row>
    <row r="15" customFormat="false" ht="15" hidden="false" customHeight="false" outlineLevel="0" collapsed="false">
      <c r="B15" s="65" t="s">
        <v>114</v>
      </c>
      <c r="C15" s="66" t="n">
        <v>0.004</v>
      </c>
      <c r="D15" s="66" t="n">
        <f aca="false">C15</f>
        <v>0.004</v>
      </c>
      <c r="E15" s="66" t="n">
        <v>0.0015</v>
      </c>
      <c r="H15" s="59" t="s">
        <v>115</v>
      </c>
      <c r="I15" s="66" t="n">
        <v>0.008</v>
      </c>
      <c r="J15" s="66" t="n">
        <v>0.008</v>
      </c>
      <c r="K15" s="66" t="n">
        <v>0.01</v>
      </c>
    </row>
    <row r="16" customFormat="false" ht="15" hidden="false" customHeight="false" outlineLevel="0" collapsed="false">
      <c r="B16" s="65" t="s">
        <v>116</v>
      </c>
      <c r="C16" s="66" t="n">
        <v>0.0097</v>
      </c>
      <c r="D16" s="66" t="n">
        <f aca="false">C16</f>
        <v>0.0097</v>
      </c>
      <c r="E16" s="66" t="n">
        <v>0.0056</v>
      </c>
      <c r="H16" s="59" t="s">
        <v>117</v>
      </c>
      <c r="I16" s="66" t="n">
        <v>0.0097</v>
      </c>
      <c r="J16" s="66" t="n">
        <v>0.0127</v>
      </c>
      <c r="K16" s="66" t="n">
        <v>0.0127</v>
      </c>
    </row>
    <row r="17" customFormat="false" ht="15" hidden="false" customHeight="false" outlineLevel="0" collapsed="false">
      <c r="B17" s="68" t="s">
        <v>118</v>
      </c>
      <c r="C17" s="69" t="n">
        <f aca="false">SUM(C13:C16)</f>
        <v>0.0477</v>
      </c>
      <c r="D17" s="69" t="n">
        <f aca="false">SUM(D13:D16)</f>
        <v>0.0477</v>
      </c>
      <c r="E17" s="69" t="n">
        <f aca="false">SUM(E13:E16)</f>
        <v>0.0236</v>
      </c>
      <c r="H17" s="59"/>
      <c r="I17" s="66"/>
      <c r="J17" s="66"/>
      <c r="K17" s="66"/>
    </row>
    <row r="18" customFormat="false" ht="15" hidden="false" customHeight="false" outlineLevel="0" collapsed="false">
      <c r="B18" s="65" t="s">
        <v>119</v>
      </c>
      <c r="C18" s="66" t="n">
        <v>0.0059</v>
      </c>
      <c r="D18" s="66" t="n">
        <f aca="false">C18</f>
        <v>0.0059</v>
      </c>
      <c r="E18" s="66" t="n">
        <v>0.0085</v>
      </c>
      <c r="H18" s="59"/>
      <c r="I18" s="66"/>
      <c r="J18" s="66"/>
      <c r="K18" s="66"/>
    </row>
    <row r="19" customFormat="false" ht="15" hidden="false" customHeight="false" outlineLevel="0" collapsed="false">
      <c r="B19" s="68" t="s">
        <v>120</v>
      </c>
      <c r="C19" s="70" t="n">
        <f aca="false">C18</f>
        <v>0.0059</v>
      </c>
      <c r="D19" s="70" t="n">
        <f aca="false">D18</f>
        <v>0.0059</v>
      </c>
      <c r="E19" s="70" t="n">
        <f aca="false">E18</f>
        <v>0.0085</v>
      </c>
      <c r="H19" s="59" t="s">
        <v>121</v>
      </c>
      <c r="I19" s="66" t="n">
        <v>0.0059</v>
      </c>
      <c r="J19" s="66" t="n">
        <v>0.0123</v>
      </c>
      <c r="K19" s="66" t="n">
        <v>0.0139</v>
      </c>
    </row>
    <row r="20" customFormat="false" ht="15" hidden="false" customHeight="false" outlineLevel="0" collapsed="false">
      <c r="B20" s="65" t="s">
        <v>122</v>
      </c>
      <c r="C20" s="66" t="n">
        <v>0.0616</v>
      </c>
      <c r="D20" s="66" t="n">
        <v>0.0616</v>
      </c>
      <c r="E20" s="66" t="n">
        <v>0.035</v>
      </c>
      <c r="H20" s="59"/>
      <c r="I20" s="66"/>
      <c r="J20" s="66"/>
      <c r="K20" s="66"/>
    </row>
    <row r="21" customFormat="false" ht="15" hidden="false" customHeight="false" outlineLevel="0" collapsed="false">
      <c r="B21" s="68" t="s">
        <v>123</v>
      </c>
      <c r="C21" s="71" t="n">
        <f aca="false">C20</f>
        <v>0.0616</v>
      </c>
      <c r="D21" s="71" t="n">
        <f aca="false">D20</f>
        <v>0.0616</v>
      </c>
      <c r="E21" s="71" t="n">
        <f aca="false">E20</f>
        <v>0.035</v>
      </c>
      <c r="H21" s="59" t="s">
        <v>124</v>
      </c>
      <c r="I21" s="66" t="n">
        <v>0.0616</v>
      </c>
      <c r="J21" s="66" t="n">
        <v>0.074</v>
      </c>
      <c r="K21" s="66" t="n">
        <v>0.0896</v>
      </c>
      <c r="L21" s="72"/>
    </row>
    <row r="22" customFormat="false" ht="15" hidden="false" customHeight="false" outlineLevel="0" collapsed="false">
      <c r="B22" s="73" t="s">
        <v>125</v>
      </c>
      <c r="C22" s="74" t="n">
        <f aca="false">(1+C17)*(1+C19)*(1+C21)</f>
        <v>1.118800526088</v>
      </c>
      <c r="D22" s="74" t="n">
        <f aca="false">(1+D17)*(1+D19)*(1+D21)</f>
        <v>1.118800526088</v>
      </c>
      <c r="E22" s="74" t="n">
        <f aca="false">(1+E17)*(1+E19)*(1+E21)</f>
        <v>1.068431121</v>
      </c>
      <c r="H22" s="59"/>
      <c r="I22" s="66"/>
      <c r="J22" s="66"/>
      <c r="K22" s="66"/>
    </row>
    <row r="23" customFormat="false" ht="15" hidden="false" customHeight="false" outlineLevel="0" collapsed="false">
      <c r="B23" s="65" t="s">
        <v>126</v>
      </c>
      <c r="C23" s="66" t="n">
        <v>0.0065</v>
      </c>
      <c r="D23" s="66" t="n">
        <f aca="false">C23</f>
        <v>0.0065</v>
      </c>
      <c r="E23" s="66" t="n">
        <f aca="false">D23</f>
        <v>0.0065</v>
      </c>
      <c r="H23" s="59"/>
      <c r="I23" s="66"/>
      <c r="J23" s="66"/>
      <c r="K23" s="66"/>
    </row>
    <row r="24" customFormat="false" ht="15" hidden="false" customHeight="false" outlineLevel="0" collapsed="false">
      <c r="B24" s="65" t="s">
        <v>127</v>
      </c>
      <c r="C24" s="66" t="n">
        <v>0.03</v>
      </c>
      <c r="D24" s="66" t="n">
        <f aca="false">C24</f>
        <v>0.03</v>
      </c>
      <c r="E24" s="66" t="n">
        <f aca="false">D24</f>
        <v>0.03</v>
      </c>
      <c r="H24" s="59"/>
      <c r="I24" s="66"/>
      <c r="J24" s="66"/>
      <c r="K24" s="66"/>
    </row>
    <row r="25" customFormat="false" ht="15" hidden="false" customHeight="false" outlineLevel="0" collapsed="false">
      <c r="B25" s="65" t="s">
        <v>128</v>
      </c>
      <c r="C25" s="66"/>
      <c r="D25" s="66" t="n">
        <v>0.05</v>
      </c>
      <c r="E25" s="66"/>
      <c r="H25" s="59"/>
      <c r="I25" s="66" t="n">
        <v>0.02</v>
      </c>
      <c r="J25" s="66"/>
      <c r="K25" s="66" t="n">
        <v>0.05</v>
      </c>
      <c r="L25" s="53" t="s">
        <v>129</v>
      </c>
    </row>
    <row r="26" customFormat="false" ht="15" hidden="false" customHeight="false" outlineLevel="0" collapsed="false">
      <c r="B26" s="65" t="s">
        <v>130</v>
      </c>
      <c r="C26" s="66"/>
      <c r="D26" s="66"/>
      <c r="E26" s="66"/>
      <c r="H26" s="59"/>
      <c r="I26" s="66"/>
      <c r="J26" s="66"/>
      <c r="K26" s="66"/>
    </row>
    <row r="27" customFormat="false" ht="15" hidden="false" customHeight="false" outlineLevel="0" collapsed="false">
      <c r="B27" s="73" t="s">
        <v>131</v>
      </c>
      <c r="C27" s="75" t="n">
        <f aca="false">1-SUM(C23:C26)</f>
        <v>0.9635</v>
      </c>
      <c r="D27" s="75" t="n">
        <f aca="false">1-SUM(D23:D26)</f>
        <v>0.9135</v>
      </c>
      <c r="E27" s="75" t="n">
        <f aca="false">1-SUM(E23:E26)</f>
        <v>0.9635</v>
      </c>
      <c r="H27" s="59"/>
      <c r="I27" s="66"/>
      <c r="J27" s="66"/>
      <c r="K27" s="66"/>
    </row>
    <row r="28" customFormat="false" ht="18" hidden="false" customHeight="false" outlineLevel="0" collapsed="false">
      <c r="C28" s="76" t="n">
        <f aca="false">ROUND(C22/C27-1,4)</f>
        <v>0.1612</v>
      </c>
      <c r="D28" s="76" t="n">
        <f aca="false">ROUND(D22/D27-1,4)</f>
        <v>0.2247</v>
      </c>
      <c r="E28" s="76" t="n">
        <f aca="false">E22/E27-1</f>
        <v>0.108906197197717</v>
      </c>
      <c r="H28" s="59" t="s">
        <v>132</v>
      </c>
      <c r="I28" s="77" t="n">
        <v>0.2034</v>
      </c>
      <c r="J28" s="77" t="n">
        <v>0.2212</v>
      </c>
      <c r="K28" s="77" t="n">
        <v>0.25</v>
      </c>
    </row>
    <row r="29" customFormat="false" ht="18" hidden="false" customHeight="false" outlineLevel="0" collapsed="false">
      <c r="C29" s="76"/>
      <c r="D29" s="76"/>
      <c r="E29" s="76"/>
      <c r="H29" s="58"/>
      <c r="I29" s="72"/>
      <c r="J29" s="72"/>
      <c r="K29" s="72"/>
    </row>
    <row r="30" customFormat="false" ht="15" hidden="false" customHeight="false" outlineLevel="0" collapsed="false">
      <c r="B30" s="53" t="s">
        <v>133</v>
      </c>
      <c r="I30" s="72" t="s">
        <v>134</v>
      </c>
      <c r="J30" s="72"/>
      <c r="K30" s="72"/>
    </row>
    <row r="31" customFormat="false" ht="15" hidden="false" customHeight="false" outlineLevel="0" collapsed="false">
      <c r="I31" s="72"/>
      <c r="J31" s="72"/>
      <c r="K31" s="72"/>
    </row>
    <row r="44" customFormat="false" ht="41.25" hidden="false" customHeight="true" outlineLevel="0" collapsed="false">
      <c r="B44" s="78" t="s">
        <v>135</v>
      </c>
      <c r="C44" s="78"/>
      <c r="D44" s="78"/>
      <c r="E44" s="78"/>
    </row>
  </sheetData>
  <mergeCells count="8">
    <mergeCell ref="B1:E1"/>
    <mergeCell ref="B2:E2"/>
    <mergeCell ref="B3:E3"/>
    <mergeCell ref="B4:E4"/>
    <mergeCell ref="B6:D6"/>
    <mergeCell ref="B8:E8"/>
    <mergeCell ref="I10:K10"/>
    <mergeCell ref="B44:E44"/>
  </mergeCells>
  <printOptions headings="false" gridLines="false" gridLinesSet="true" horizontalCentered="true" verticalCentered="false"/>
  <pageMargins left="0.984027777777778" right="0.7875" top="0.984027777777778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>Luis Viana dos Santos Junior</cp:lastModifiedBy>
  <dcterms:modified xsi:type="dcterms:W3CDTF">2022-09-16T14:14:09Z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