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C\DOD e ETP\DOD 2022\Complexo-Estudo-Fachadas\ETP\"/>
    </mc:Choice>
  </mc:AlternateContent>
  <xr:revisionPtr revIDLastSave="0" documentId="13_ncr:1_{FDB32A10-56F3-432C-B598-8BF5AC845A9E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SINTETICO" sheetId="1" r:id="rId1"/>
    <sheet name="ANALITICO" sheetId="2" r:id="rId2"/>
    <sheet name="05_BDI" sheetId="3" r:id="rId3"/>
  </sheets>
  <definedNames>
    <definedName name="_xlnm.Print_Area" localSheetId="2">'05_BDI'!$A$1:$F$45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3" l="1"/>
  <c r="E24" i="3"/>
  <c r="D24" i="3"/>
  <c r="D23" i="3"/>
  <c r="D27" i="3" s="1"/>
  <c r="E22" i="3"/>
  <c r="E21" i="3"/>
  <c r="D21" i="3"/>
  <c r="C21" i="3"/>
  <c r="E19" i="3"/>
  <c r="D19" i="3"/>
  <c r="C19" i="3"/>
  <c r="D18" i="3"/>
  <c r="E17" i="3"/>
  <c r="D17" i="3"/>
  <c r="D22" i="3" s="1"/>
  <c r="C17" i="3"/>
  <c r="C22" i="3" s="1"/>
  <c r="C28" i="3" s="1"/>
  <c r="D16" i="3"/>
  <c r="D15" i="3"/>
  <c r="D14" i="3"/>
  <c r="N13" i="3"/>
  <c r="D13" i="3"/>
  <c r="D28" i="3" l="1"/>
  <c r="E23" i="3"/>
  <c r="E27" i="3" s="1"/>
  <c r="E28" i="3" s="1"/>
</calcChain>
</file>

<file path=xl/sharedStrings.xml><?xml version="1.0" encoding="utf-8"?>
<sst xmlns="http://schemas.openxmlformats.org/spreadsheetml/2006/main" count="439" uniqueCount="143">
  <si>
    <t>PODER JUDICIÁRIO DA UNIÃO</t>
  </si>
  <si>
    <t>ORÇAMENTO SINTÉTICO</t>
  </si>
  <si>
    <t>Obra: Contratação de projetos de linhas de vida, ancoragens e estrturas auxiliares para limpeza e manutenção de fachadas</t>
  </si>
  <si>
    <t>SINAPI-NAO_DESONERADO-MAIO-22</t>
  </si>
  <si>
    <t>Data:</t>
  </si>
  <si>
    <t>junho-2022</t>
  </si>
  <si>
    <t>CUSTO</t>
  </si>
  <si>
    <t>CUSTO</t>
  </si>
  <si>
    <t>UNITÁRIO TOTAL</t>
  </si>
  <si>
    <t>SUBTOTAL MATERIAIS</t>
  </si>
  <si>
    <t>SUBTOTAL MAO DE OBRA</t>
  </si>
  <si>
    <t>#</t>
  </si>
  <si>
    <t>CÓDIGO</t>
  </si>
  <si>
    <t>DISCRIMINAÇÃO</t>
  </si>
  <si>
    <t>UNID.</t>
  </si>
  <si>
    <t>QUANT.</t>
  </si>
  <si>
    <t>MATERIAL</t>
  </si>
  <si>
    <t>MÃO DE OBRA</t>
  </si>
  <si>
    <t>1</t>
  </si>
  <si>
    <t>LEVANTAMENTOS</t>
  </si>
  <si>
    <t>1.1</t>
  </si>
  <si>
    <t>T.VISITA</t>
  </si>
  <si>
    <t>Realização de visitas técnicas para levantamentos e medições in-loco (engenheiro e auxiliar técnico)</t>
  </si>
  <si>
    <t>un</t>
  </si>
  <si>
    <t>2</t>
  </si>
  <si>
    <t>ELABORAÇÃO DE PROJETOS</t>
  </si>
  <si>
    <t>2.1</t>
  </si>
  <si>
    <t>T.LIN.FOR</t>
  </si>
  <si>
    <t>Projeto de linhas de vida, ancoragens e estruturas auxiliares - Fórum Trabalhista da 18ª Região (prédio preto), conforme especificações</t>
  </si>
  <si>
    <t>un</t>
  </si>
  <si>
    <t>2.2</t>
  </si>
  <si>
    <t>T.LIN.BL</t>
  </si>
  <si>
    <t>Projeto de linhas de vida, ancoragens e estruturas auxiliares - Blocos Gabinetes, Apoio e Passarelas (interno e externo), conforme especificações</t>
  </si>
  <si>
    <t>un</t>
  </si>
  <si>
    <t>2.3</t>
  </si>
  <si>
    <t>T.MDESC</t>
  </si>
  <si>
    <t>Memorial descritivo e especificações técnicas - elaboração e fornecimento</t>
  </si>
  <si>
    <t>un</t>
  </si>
  <si>
    <t>3</t>
  </si>
  <si>
    <t>ORÇAMENTO E CRONOGRAMA</t>
  </si>
  <si>
    <t>3.1</t>
  </si>
  <si>
    <t>T.ORC</t>
  </si>
  <si>
    <t>Elaboração de orçamento executivo completo com cronograma com base em tabelas de referencia oficiais atualizadas, sinapi, bem como as disposições do termo de referencia / projeto básico</t>
  </si>
  <si>
    <t>un</t>
  </si>
  <si>
    <t>4</t>
  </si>
  <si>
    <t>FINALIZAÇÃO</t>
  </si>
  <si>
    <t>4.1</t>
  </si>
  <si>
    <t>T.OBRA</t>
  </si>
  <si>
    <t>Acompanhamento e realização de Visitas técnicas durante a execução dos serviços</t>
  </si>
  <si>
    <t>mês</t>
  </si>
  <si>
    <t>4.2</t>
  </si>
  <si>
    <t>T.TREINAMENTO</t>
  </si>
  <si>
    <t>Treinamento de equipes do Contratante (operação, manutenção do sistema e segurança de trabalhos em altura), carga horária mínima 16 horas</t>
  </si>
  <si>
    <t>un</t>
  </si>
  <si>
    <t>4.3</t>
  </si>
  <si>
    <t>T.MANUAIS</t>
  </si>
  <si>
    <t>Elaboração e fornecimento de Manuais de Operação e Manutenção dos Sistemas</t>
  </si>
  <si>
    <t>un</t>
  </si>
  <si>
    <t>NOTAS:</t>
  </si>
  <si>
    <t>TOTAIS SEM BDI</t>
  </si>
  <si>
    <t>- COMPOSIÇÕES INICIADAS COM C. SÃO DO SINAPI</t>
  </si>
  <si>
    <t>TOTAL GERAL SEM BDI</t>
  </si>
  <si>
    <t>- COMPOSIÇÕES INICIADAS COM T. SÃO PRÓPRIAS. FINAL /A INDICA COMPOSIÇÕES ADAPTADAS</t>
  </si>
  <si>
    <t>TAXAS DE BDI</t>
  </si>
  <si>
    <t>16.12%</t>
  </si>
  <si>
    <t>22.47%</t>
  </si>
  <si>
    <t>- INSUMOS INICIADOS COM I. SÃO DO SINAPI</t>
  </si>
  <si>
    <t>TOTAIS COM BDI</t>
  </si>
  <si>
    <t>- INSUMOS INICIADOS COM P. SÃO PESQUISAS DE MERCADO</t>
  </si>
  <si>
    <t>PREÇO FINAL</t>
  </si>
  <si>
    <t>- ENCARGOS SOCIAIS MENSALISTA 72.81 % HORISTA 115.42  %</t>
  </si>
  <si>
    <t>RELATÓRIO DE COMPOSIÇÕES ANALÍTICAS</t>
  </si>
  <si>
    <t>Código</t>
  </si>
  <si>
    <t>Resumo</t>
  </si>
  <si>
    <t>Class.</t>
  </si>
  <si>
    <t>Un.</t>
  </si>
  <si>
    <t>Coeficientes</t>
  </si>
  <si>
    <t>Preço unit.</t>
  </si>
  <si>
    <t>Subtotal</t>
  </si>
  <si>
    <t>Material</t>
  </si>
  <si>
    <t>Mão de obra</t>
  </si>
  <si>
    <t>Serv.</t>
  </si>
  <si>
    <t>-</t>
  </si>
  <si>
    <t>I.34780</t>
  </si>
  <si>
    <t>ENGENHEIRO CIVIL PLENO</t>
  </si>
  <si>
    <t>M.o</t>
  </si>
  <si>
    <t>H</t>
  </si>
  <si>
    <t>I.532</t>
  </si>
  <si>
    <t>AUXILIAR TECNICO / ASSISTENTE DE ENGENHARIA</t>
  </si>
  <si>
    <t>I.37372</t>
  </si>
  <si>
    <t>EXAMES - HORISTA (COLETADO CAIXA)</t>
  </si>
  <si>
    <t>Mat.</t>
  </si>
  <si>
    <t>I.37373</t>
  </si>
  <si>
    <t>SEGURO - HORISTA (COLETADO CAIXA)</t>
  </si>
  <si>
    <t>I.43462</t>
  </si>
  <si>
    <t>FERRAMENTAS - FAMILIA ENGENHEIRO CIVIL - HORISTA (ENCARGOS COMPLEMENTARES - COLETADO CAIXA)</t>
  </si>
  <si>
    <t>I.43486</t>
  </si>
  <si>
    <t>EPI - FAMILIA ENGENHEIRO CIVIL - HORISTA (ENCARGOS COMPLEMENTARES - COLETADO CAIXA)</t>
  </si>
  <si>
    <t>I.2355</t>
  </si>
  <si>
    <t>DESENHISTA DETALHISTA (HORISTA)</t>
  </si>
  <si>
    <t>I.2358</t>
  </si>
  <si>
    <t>DESENHISTA PROJETISTA (HORISTA)</t>
  </si>
  <si>
    <t>I.2359</t>
  </si>
  <si>
    <t>DESENHISTA TECNICO AUXILIAR (HORISTA)</t>
  </si>
  <si>
    <t>I.43469</t>
  </si>
  <si>
    <t>FERRAMENTAS - FAMILIA TOPOGRAFO - HORISTA (ENCARGOS COMPLEMENTARES - COLETADO CAIXA)</t>
  </si>
  <si>
    <t>I.43493</t>
  </si>
  <si>
    <t>EPI - FAMILIA TOPOGRAFO - HORISTA (ENCARGOS COMPLEMENTARES - COLETADO CAIXA)</t>
  </si>
  <si>
    <t>DETALHAMENTO DE BDI PRESUMIDO NÃO DESONERADO</t>
  </si>
  <si>
    <r>
      <t xml:space="preserve">CONSIDEROU-SE SERVIÇOS DE </t>
    </r>
    <r>
      <rPr>
        <b/>
        <u/>
        <sz val="12"/>
        <color rgb="FF000000"/>
        <rFont val="Arial"/>
        <family val="2"/>
      </rPr>
      <t>CONSULTORIA E PROJETOS</t>
    </r>
    <r>
      <rPr>
        <sz val="12"/>
        <color rgb="FF000000"/>
        <rFont val="Arial"/>
        <family val="2"/>
      </rPr>
      <t xml:space="preserve"> A SEREM PRESTADOS POR EMPRESAS QUE </t>
    </r>
    <r>
      <rPr>
        <b/>
        <u/>
        <sz val="12"/>
        <color rgb="FF000000"/>
        <rFont val="Arial"/>
        <family val="2"/>
      </rPr>
      <t>NÃO</t>
    </r>
    <r>
      <rPr>
        <sz val="12"/>
        <color rgb="FF000000"/>
        <rFont val="Arial"/>
        <family val="2"/>
      </rPr>
      <t xml:space="preserve"> GOZAM DE DESONERAÇÃO DE FOLHA DE PAGAMENTO.</t>
    </r>
  </si>
  <si>
    <t>(FONTE: CÓDIGO TRIBUTÁRIO MUNICIPAL)</t>
  </si>
  <si>
    <t>ACÓRDÃO 2.622/2013 TCU</t>
  </si>
  <si>
    <t>MATERIAIS</t>
  </si>
  <si>
    <t>MERO FORNECIMENTO DE MATERIAIS E EQUIPAMENTOS</t>
  </si>
  <si>
    <t>1º QUARTIL</t>
  </si>
  <si>
    <t>MÉDIA</t>
  </si>
  <si>
    <t>3º QUARTIL</t>
  </si>
  <si>
    <t>ADMINISTRAÇÃO CENTRAL (AC)</t>
  </si>
  <si>
    <t>AC</t>
  </si>
  <si>
    <t>S+R+G</t>
  </si>
  <si>
    <t>SEGURO (S)</t>
  </si>
  <si>
    <t>GARANTIAS (G)</t>
  </si>
  <si>
    <t>S+G</t>
  </si>
  <si>
    <t>RISCOS (R)</t>
  </si>
  <si>
    <t>R</t>
  </si>
  <si>
    <t>ref. ao 1º fator</t>
  </si>
  <si>
    <t>DESPESAS FINANCEIRAS (DF)</t>
  </si>
  <si>
    <t>ref. ao 2º fator</t>
  </si>
  <si>
    <t>DF</t>
  </si>
  <si>
    <t>REMUNERAÇÃO BRUTA DO CONSTRUTOR (L)</t>
  </si>
  <si>
    <t>ref. ao 3º fator</t>
  </si>
  <si>
    <t>L</t>
  </si>
  <si>
    <t>(1+AC+S+R+G) x (1+DF) x (1+L)</t>
  </si>
  <si>
    <t>PIS</t>
  </si>
  <si>
    <t>COFINS</t>
  </si>
  <si>
    <t>(CÓDIGO TRIBUTÁRIO DO MUNICÍPIO) ISSQN</t>
  </si>
  <si>
    <t>(depende da legislação tributária municipal)</t>
  </si>
  <si>
    <t>(CONTRIB. PREV. SOBRE RECEITA BRUTA) CPRB</t>
  </si>
  <si>
    <t>( 1 – I )</t>
  </si>
  <si>
    <t>BDI</t>
  </si>
  <si>
    <t>Fórmula utilizada:</t>
  </si>
  <si>
    <t>ESSES VALORES não INCLUIRAM O IPRB, CONFORME OBSERVA O próprio ACORDAO</t>
  </si>
  <si>
    <t>Fonte: 
BRASIL. Tribunal de Contas da União. Orientações para elaboração de planilhas orçamentárias de Obras Públicas. Brasília: TCU, 2014.(p.86)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</si>
</sst>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"/>
    <numFmt numFmtId="165" formatCode="&quot;ISS do MUNICIPIO:&quot;\ 0%"/>
    <numFmt numFmtId="166" formatCode="&quot;AC+S+R+G = &quot;0.00%"/>
    <numFmt numFmtId="167" formatCode="&quot;DF = &quot;0.00%"/>
    <numFmt numFmtId="168" formatCode="&quot;L = &quot;0.00%"/>
    <numFmt numFmtId="169" formatCode="&quot; = &quot;0.00"/>
    <numFmt numFmtId="170" formatCode="&quot;BDI = &quot;0.00%"/>
  </numFmts>
  <fonts count="14" x14ac:knownFonts="1">
    <font>
      <sz val="12"/>
      <color rgb="FF000000"/>
      <name val="Verdana"/>
      <family val="2"/>
    </font>
    <font>
      <sz val="9.1"/>
      <color rgb="FF000000"/>
      <name val="Arial"/>
      <family val="2"/>
    </font>
    <font>
      <b/>
      <sz val="10.050000000000001"/>
      <color rgb="FF000000"/>
      <name val="Arial"/>
      <family val="2"/>
    </font>
    <font>
      <b/>
      <sz val="7.9"/>
      <color rgb="FF000000"/>
      <name val="Arial"/>
      <family val="2"/>
    </font>
    <font>
      <sz val="7.9"/>
      <color rgb="FF000000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1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1"/>
      <color rgb="FF000000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0E0E0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CCCCCC"/>
        <bgColor rgb="FFC0C0C0"/>
      </patternFill>
    </fill>
    <fill>
      <patternFill patternType="solid">
        <fgColor rgb="FFE6E6FF"/>
        <bgColor rgb="FFCCFFFF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justify" vertical="top" wrapText="1"/>
    </xf>
    <xf numFmtId="4" fontId="4" fillId="0" borderId="8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justify" vertical="top" wrapText="1"/>
    </xf>
    <xf numFmtId="4" fontId="4" fillId="0" borderId="12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3" fillId="3" borderId="17" xfId="0" applyNumberFormat="1" applyFont="1" applyFill="1" applyBorder="1" applyAlignment="1">
      <alignment horizontal="center" vertical="top" wrapText="1"/>
    </xf>
    <xf numFmtId="164" fontId="3" fillId="3" borderId="8" xfId="0" applyNumberFormat="1" applyFont="1" applyFill="1" applyBorder="1" applyAlignment="1">
      <alignment horizontal="center" vertical="top" wrapText="1"/>
    </xf>
    <xf numFmtId="4" fontId="3" fillId="3" borderId="8" xfId="0" applyNumberFormat="1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19" xfId="0" applyBorder="1" applyAlignment="1">
      <alignment horizontal="left" vertical="top"/>
    </xf>
    <xf numFmtId="0" fontId="0" fillId="0" borderId="19" xfId="0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0" xfId="0" applyFont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vertical="top" wrapText="1"/>
    </xf>
    <xf numFmtId="0" fontId="4" fillId="4" borderId="10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/>
    </xf>
    <xf numFmtId="164" fontId="4" fillId="4" borderId="10" xfId="0" applyNumberFormat="1" applyFont="1" applyFill="1" applyBorder="1" applyAlignment="1">
      <alignment horizontal="center" vertical="top"/>
    </xf>
    <xf numFmtId="4" fontId="4" fillId="4" borderId="10" xfId="0" applyNumberFormat="1" applyFont="1" applyFill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left" vertical="top"/>
    </xf>
    <xf numFmtId="0" fontId="4" fillId="0" borderId="10" xfId="0" applyFont="1" applyBorder="1" applyAlignment="1">
      <alignment vertical="top" wrapText="1"/>
    </xf>
    <xf numFmtId="4" fontId="4" fillId="0" borderId="10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3" borderId="15" xfId="0" applyFont="1" applyFill="1" applyBorder="1" applyAlignment="1">
      <alignment horizontal="right" vertical="top" wrapText="1"/>
    </xf>
    <xf numFmtId="0" fontId="3" fillId="3" borderId="16" xfId="0" applyFont="1" applyFill="1" applyBorder="1" applyAlignment="1">
      <alignment horizontal="right" vertical="top" wrapText="1"/>
    </xf>
    <xf numFmtId="0" fontId="1" fillId="0" borderId="18" xfId="0" applyFont="1" applyBorder="1" applyAlignment="1">
      <alignment horizontal="left" vertical="top" wrapText="1"/>
    </xf>
    <xf numFmtId="0" fontId="3" fillId="3" borderId="9" xfId="0" applyFont="1" applyFill="1" applyBorder="1" applyAlignment="1">
      <alignment horizontal="right" vertical="top" wrapText="1"/>
    </xf>
    <xf numFmtId="0" fontId="3" fillId="3" borderId="11" xfId="0" applyFont="1" applyFill="1" applyBorder="1" applyAlignment="1">
      <alignment horizontal="right" vertical="top" wrapText="1"/>
    </xf>
    <xf numFmtId="4" fontId="3" fillId="3" borderId="9" xfId="0" applyNumberFormat="1" applyFont="1" applyFill="1" applyBorder="1" applyAlignment="1">
      <alignment horizontal="center" vertical="top" wrapText="1"/>
    </xf>
    <xf numFmtId="4" fontId="3" fillId="3" borderId="11" xfId="0" applyNumberFormat="1" applyFont="1" applyFill="1" applyBorder="1" applyAlignment="1">
      <alignment horizontal="center" vertical="top" wrapText="1"/>
    </xf>
    <xf numFmtId="0" fontId="6" fillId="0" borderId="0" xfId="1" applyFont="1" applyAlignment="1">
      <alignment horizontal="center"/>
    </xf>
    <xf numFmtId="0" fontId="7" fillId="0" borderId="0" xfId="1" applyFont="1"/>
    <xf numFmtId="0" fontId="5" fillId="0" borderId="0" xfId="1"/>
    <xf numFmtId="0" fontId="6" fillId="0" borderId="0" xfId="1" applyFont="1" applyAlignment="1">
      <alignment horizontal="center"/>
    </xf>
    <xf numFmtId="0" fontId="8" fillId="0" borderId="0" xfId="1" applyFont="1" applyAlignment="1">
      <alignment horizontal="left" wrapText="1"/>
    </xf>
    <xf numFmtId="0" fontId="7" fillId="0" borderId="0" xfId="1" applyFont="1" applyAlignment="1">
      <alignment horizontal="center"/>
    </xf>
    <xf numFmtId="0" fontId="7" fillId="0" borderId="21" xfId="1" applyFont="1" applyBorder="1" applyAlignment="1">
      <alignment horizontal="center"/>
    </xf>
    <xf numFmtId="0" fontId="7" fillId="0" borderId="21" xfId="1" applyFont="1" applyBorder="1"/>
    <xf numFmtId="165" fontId="7" fillId="0" borderId="0" xfId="1" applyNumberFormat="1" applyFont="1" applyAlignment="1">
      <alignment horizontal="left" indent="1"/>
    </xf>
    <xf numFmtId="9" fontId="7" fillId="0" borderId="0" xfId="1" applyNumberFormat="1" applyFont="1"/>
    <xf numFmtId="0" fontId="7" fillId="0" borderId="21" xfId="1" applyFont="1" applyBorder="1" applyAlignment="1">
      <alignment horizontal="center"/>
    </xf>
    <xf numFmtId="0" fontId="10" fillId="5" borderId="21" xfId="1" applyFont="1" applyFill="1" applyBorder="1" applyAlignment="1">
      <alignment horizontal="center" vertical="center"/>
    </xf>
    <xf numFmtId="0" fontId="10" fillId="5" borderId="21" xfId="1" applyFont="1" applyFill="1" applyBorder="1" applyAlignment="1">
      <alignment horizontal="center" vertical="center" wrapText="1"/>
    </xf>
    <xf numFmtId="0" fontId="7" fillId="0" borderId="21" xfId="1" applyFont="1" applyBorder="1" applyAlignment="1">
      <alignment horizontal="right"/>
    </xf>
    <xf numFmtId="10" fontId="7" fillId="0" borderId="21" xfId="1" applyNumberFormat="1" applyFont="1" applyBorder="1" applyAlignment="1">
      <alignment horizontal="center"/>
    </xf>
    <xf numFmtId="10" fontId="7" fillId="0" borderId="0" xfId="1" applyNumberFormat="1" applyFont="1" applyAlignment="1">
      <alignment horizontal="left"/>
    </xf>
    <xf numFmtId="0" fontId="11" fillId="6" borderId="21" xfId="1" applyFont="1" applyFill="1" applyBorder="1" applyAlignment="1">
      <alignment horizontal="right"/>
    </xf>
    <xf numFmtId="166" fontId="7" fillId="6" borderId="21" xfId="1" applyNumberFormat="1" applyFont="1" applyFill="1" applyBorder="1" applyAlignment="1">
      <alignment horizontal="center"/>
    </xf>
    <xf numFmtId="167" fontId="7" fillId="6" borderId="21" xfId="1" applyNumberFormat="1" applyFont="1" applyFill="1" applyBorder="1" applyAlignment="1">
      <alignment horizontal="center"/>
    </xf>
    <xf numFmtId="168" fontId="7" fillId="6" borderId="21" xfId="1" applyNumberFormat="1" applyFont="1" applyFill="1" applyBorder="1" applyAlignment="1">
      <alignment horizontal="center"/>
    </xf>
    <xf numFmtId="10" fontId="7" fillId="0" borderId="0" xfId="1" applyNumberFormat="1" applyFont="1"/>
    <xf numFmtId="0" fontId="10" fillId="5" borderId="21" xfId="1" applyFont="1" applyFill="1" applyBorder="1" applyAlignment="1">
      <alignment horizontal="right"/>
    </xf>
    <xf numFmtId="169" fontId="7" fillId="5" borderId="21" xfId="1" applyNumberFormat="1" applyFont="1" applyFill="1" applyBorder="1" applyAlignment="1">
      <alignment horizontal="center"/>
    </xf>
    <xf numFmtId="169" fontId="12" fillId="5" borderId="21" xfId="1" applyNumberFormat="1" applyFont="1" applyFill="1" applyBorder="1" applyAlignment="1">
      <alignment horizontal="center"/>
    </xf>
    <xf numFmtId="170" fontId="6" fillId="0" borderId="0" xfId="1" applyNumberFormat="1" applyFont="1" applyAlignment="1">
      <alignment horizontal="center"/>
    </xf>
    <xf numFmtId="10" fontId="7" fillId="0" borderId="21" xfId="1" applyNumberFormat="1" applyFont="1" applyBorder="1"/>
    <xf numFmtId="0" fontId="13" fillId="0" borderId="0" xfId="1" applyFont="1" applyAlignment="1">
      <alignment horizontal="left" wrapText="1" indent="1"/>
    </xf>
  </cellXfs>
  <cellStyles count="2">
    <cellStyle name="Normal" xfId="0" builtinId="0"/>
    <cellStyle name="Normal 2 3" xfId="1" xr:uid="{45E8844A-A184-4095-8A89-7D8B132F3D3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2521104</xdr:colOff>
      <xdr:row>30</xdr:row>
      <xdr:rowOff>47914</xdr:rowOff>
    </xdr:from>
    <xdr:ext cx="4044983" cy="203395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21B0CF2A-29A6-4D76-A1A3-E1EB70E08973}"/>
                </a:ext>
              </a:extLst>
            </xdr:cNvPr>
            <xdr:cNvSpPr txBox="1"/>
          </xdr:nvSpPr>
          <xdr:spPr>
            <a:xfrm>
              <a:off x="2759229" y="6924964"/>
              <a:ext cx="4044983" cy="2033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/>
                      </a:rPr>
                      <m:t>𝐵𝐷𝐼</m:t>
                    </m:r>
                    <m:r>
                      <a:rPr lang="pt-BR" sz="1100" b="0" i="1">
                        <a:latin typeface="Cambria Math"/>
                      </a:rPr>
                      <m:t>=</m:t>
                    </m:r>
                    <m:d>
                      <m:dPr>
                        <m:begChr m:val="["/>
                        <m:endChr m:val="]"/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1100" b="0" i="1">
                            <a:latin typeface="Cambria Math"/>
                          </a:rPr>
                          <m:t> </m:t>
                        </m:r>
                        <m:f>
                          <m:f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d>
                              <m:dPr>
                                <m:ctrlP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1+</m:t>
                                </m:r>
                                <m:d>
                                  <m:dPr>
                                    <m:ctrlP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𝐴𝐶</m:t>
                                    </m:r>
                                    <m: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+</m:t>
                                    </m:r>
                                    <m: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𝑆</m:t>
                                    </m:r>
                                    <m: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+</m:t>
                                    </m:r>
                                    <m: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𝑅</m:t>
                                    </m:r>
                                    <m: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+</m:t>
                                    </m:r>
                                    <m: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𝐺</m:t>
                                    </m:r>
                                  </m:e>
                                </m:d>
                              </m:e>
                            </m:d>
                            <m:d>
                              <m:dPr>
                                <m:ctrlP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1+</m:t>
                                </m:r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𝐷𝐹</m:t>
                                </m:r>
                              </m:e>
                            </m:d>
                            <m:d>
                              <m:dPr>
                                <m:ctrlP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1+</m:t>
                                </m:r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𝐿</m:t>
                                </m:r>
                              </m:e>
                            </m:d>
                          </m:num>
                          <m:den>
                            <m:r>
                              <a:rPr lang="pt-BR" sz="1100" b="0" i="1">
                                <a:latin typeface="Cambria Math"/>
                              </a:rPr>
                              <m:t>(1−</m:t>
                            </m:r>
                            <m:r>
                              <a:rPr lang="pt-BR" sz="1100" b="0" i="1">
                                <a:latin typeface="Cambria Math"/>
                              </a:rPr>
                              <m:t>𝐼</m:t>
                            </m:r>
                            <m:r>
                              <a:rPr lang="pt-BR" sz="1100" b="0" i="1">
                                <a:latin typeface="Cambria Math"/>
                              </a:rPr>
                              <m:t>)</m:t>
                            </m:r>
                          </m:den>
                        </m:f>
                        <m:r>
                          <a:rPr lang="pt-BR" sz="1100" b="0" i="1">
                            <a:latin typeface="Cambria Math"/>
                          </a:rPr>
                          <m:t>−1</m:t>
                        </m:r>
                      </m:e>
                    </m:d>
                    <m:r>
                      <a:rPr lang="pt-BR" sz="1100" b="0" i="1">
                        <a:latin typeface="Cambria Math"/>
                      </a:rPr>
                      <m:t>𝑥</m:t>
                    </m:r>
                    <m:r>
                      <a:rPr lang="pt-BR" sz="1100" b="0" i="1">
                        <a:latin typeface="Cambria Math"/>
                      </a:rPr>
                      <m:t>100</m:t>
                    </m:r>
                  </m:oMath>
                </m:oMathPara>
              </a14:m>
              <a:endParaRPr lang="pt-BR" sz="1100"/>
            </a:p>
            <a:p>
              <a:r>
                <a:rPr lang="pt-BR" sz="1100"/>
                <a:t>Em que:</a:t>
              </a:r>
            </a:p>
            <a:p>
              <a:r>
                <a:rPr lang="pt-BR" sz="1100"/>
                <a:t>AC  é a taxa de rateio da administração central;</a:t>
              </a:r>
            </a:p>
            <a:p>
              <a:r>
                <a:rPr lang="pt-BR" sz="1100"/>
                <a:t>S é uma taxa representativa de seguros;</a:t>
              </a:r>
            </a:p>
            <a:p>
              <a:r>
                <a:rPr lang="pt-BR" sz="1100"/>
                <a:t>R</a:t>
              </a:r>
              <a:r>
                <a:rPr lang="pt-BR" sz="1100" baseline="0"/>
                <a:t> corresponde aos riscos e imprevistos;</a:t>
              </a:r>
            </a:p>
            <a:p>
              <a:r>
                <a:rPr lang="pt-BR" sz="1100" baseline="0"/>
                <a:t>G é a taxa que representa o ônus das garantias exigidas em edital;</a:t>
              </a:r>
            </a:p>
            <a:p>
              <a:r>
                <a:rPr lang="pt-BR" sz="1100" baseline="0"/>
                <a:t>DF é a taxa representativa das despesas financeiras;</a:t>
              </a:r>
            </a:p>
            <a:p>
              <a:r>
                <a:rPr lang="pt-BR" sz="1100" baseline="0"/>
                <a:t>L corresponde à remuneração bruta do construtor;</a:t>
              </a:r>
            </a:p>
            <a:p>
              <a:r>
                <a:rPr lang="pt-BR" sz="1100" baseline="0"/>
                <a:t>I é a taxa representativa dos tributos incidentes sobre o preço de venda (PIS, Cofins, CPRB e ISS)</a:t>
              </a:r>
              <a:endParaRPr lang="pt-BR" sz="1100"/>
            </a:p>
          </xdr:txBody>
        </xdr:sp>
      </mc:Choice>
      <mc:Fallback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21B0CF2A-29A6-4D76-A1A3-E1EB70E08973}"/>
                </a:ext>
              </a:extLst>
            </xdr:cNvPr>
            <xdr:cNvSpPr txBox="1"/>
          </xdr:nvSpPr>
          <xdr:spPr>
            <a:xfrm>
              <a:off x="2759229" y="6924964"/>
              <a:ext cx="4044983" cy="2033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1100" b="0" i="0">
                  <a:latin typeface="Cambria Math"/>
                </a:rPr>
                <a:t>𝐵𝐷𝐼=</a:t>
              </a:r>
              <a:r>
                <a:rPr lang="pt-BR" sz="1100" b="0" i="0">
                  <a:latin typeface="Cambria Math" panose="02040503050406030204" pitchFamily="18" charset="0"/>
                </a:rPr>
                <a:t>[</a:t>
              </a:r>
              <a:r>
                <a:rPr lang="pt-BR" sz="1100" b="0" i="0">
                  <a:latin typeface="Cambria Math"/>
                </a:rPr>
                <a:t> 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1+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𝐴𝐶+𝑆+𝑅+𝐺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))(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1+𝐷𝐹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)(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1+𝐿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pt-BR" sz="1100" b="0" i="0">
                  <a:latin typeface="Cambria Math"/>
                </a:rPr>
                <a:t>(1−𝐼)</a:t>
              </a:r>
              <a:r>
                <a:rPr lang="pt-BR" sz="1100" b="0" i="0">
                  <a:latin typeface="Cambria Math" panose="02040503050406030204" pitchFamily="18" charset="0"/>
                </a:rPr>
                <a:t>)</a:t>
              </a:r>
              <a:r>
                <a:rPr lang="pt-BR" sz="1100" b="0" i="0">
                  <a:latin typeface="Cambria Math"/>
                </a:rPr>
                <a:t>−1</a:t>
              </a:r>
              <a:r>
                <a:rPr lang="pt-BR" sz="1100" b="0" i="0">
                  <a:latin typeface="Cambria Math" panose="02040503050406030204" pitchFamily="18" charset="0"/>
                </a:rPr>
                <a:t>]</a:t>
              </a:r>
              <a:r>
                <a:rPr lang="pt-BR" sz="1100" b="0" i="0">
                  <a:latin typeface="Cambria Math"/>
                </a:rPr>
                <a:t>𝑥100</a:t>
              </a:r>
              <a:endParaRPr lang="pt-BR" sz="1100"/>
            </a:p>
            <a:p>
              <a:r>
                <a:rPr lang="pt-BR" sz="1100"/>
                <a:t>Em que:</a:t>
              </a:r>
            </a:p>
            <a:p>
              <a:r>
                <a:rPr lang="pt-BR" sz="1100"/>
                <a:t>AC  é a taxa de rateio da administração central;</a:t>
              </a:r>
            </a:p>
            <a:p>
              <a:r>
                <a:rPr lang="pt-BR" sz="1100"/>
                <a:t>S é uma taxa representativa de seguros;</a:t>
              </a:r>
            </a:p>
            <a:p>
              <a:r>
                <a:rPr lang="pt-BR" sz="1100"/>
                <a:t>R</a:t>
              </a:r>
              <a:r>
                <a:rPr lang="pt-BR" sz="1100" baseline="0"/>
                <a:t> corresponde aos riscos e imprevistos;</a:t>
              </a:r>
            </a:p>
            <a:p>
              <a:r>
                <a:rPr lang="pt-BR" sz="1100" baseline="0"/>
                <a:t>G é a taxa que representa o ônus das garantias exigidas em edital;</a:t>
              </a:r>
            </a:p>
            <a:p>
              <a:r>
                <a:rPr lang="pt-BR" sz="1100" baseline="0"/>
                <a:t>DF é a taxa representativa das despesas financeiras;</a:t>
              </a:r>
            </a:p>
            <a:p>
              <a:r>
                <a:rPr lang="pt-BR" sz="1100" baseline="0"/>
                <a:t>L corresponde à remuneração bruta do construtor;</a:t>
              </a:r>
            </a:p>
            <a:p>
              <a:r>
                <a:rPr lang="pt-BR" sz="1100" baseline="0"/>
                <a:t>I é a taxa representativa dos tributos incidentes sobre o preço de venda (PIS, Cofins, CPRB e ISS)</a:t>
              </a:r>
              <a:endParaRPr lang="pt-BR" sz="1100"/>
            </a:p>
          </xdr:txBody>
        </xdr:sp>
      </mc:Fallback>
    </mc:AlternateContent>
    <xdr:clientData/>
  </xdr:oneCellAnchor>
  <xdr:twoCellAnchor editAs="oneCell">
    <xdr:from>
      <xdr:col>1</xdr:col>
      <xdr:colOff>1728107</xdr:colOff>
      <xdr:row>0</xdr:row>
      <xdr:rowOff>149679</xdr:rowOff>
    </xdr:from>
    <xdr:to>
      <xdr:col>2</xdr:col>
      <xdr:colOff>1483179</xdr:colOff>
      <xdr:row>4</xdr:row>
      <xdr:rowOff>54659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D7A71E-87F5-4364-A729-28481BC6F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6232" y="149679"/>
          <a:ext cx="3260272" cy="819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opLeftCell="A10" workbookViewId="0">
      <selection sqref="A1:C3"/>
    </sheetView>
  </sheetViews>
  <sheetFormatPr defaultColWidth="11.19921875" defaultRowHeight="15" x14ac:dyDescent="0.2"/>
  <cols>
    <col min="1" max="1" width="7.3984375" customWidth="1"/>
    <col min="2" max="2" width="7.59765625" customWidth="1"/>
    <col min="3" max="3" width="28.796875" customWidth="1"/>
    <col min="4" max="4" width="4.796875" customWidth="1"/>
    <col min="5" max="5" width="6.296875" customWidth="1"/>
    <col min="6" max="6" width="9.69921875" customWidth="1"/>
    <col min="7" max="7" width="10.3984375" customWidth="1"/>
    <col min="8" max="8" width="9.3984375" customWidth="1"/>
    <col min="9" max="9" width="8.19921875" customWidth="1"/>
    <col min="10" max="10" width="9.296875" customWidth="1"/>
  </cols>
  <sheetData>
    <row r="1" spans="1:10" ht="23.1" customHeight="1" x14ac:dyDescent="0.2">
      <c r="A1" s="51"/>
      <c r="B1" s="51"/>
      <c r="C1" s="51"/>
      <c r="D1" s="52" t="s">
        <v>0</v>
      </c>
      <c r="E1" s="52"/>
      <c r="F1" s="52"/>
      <c r="G1" s="52"/>
      <c r="H1" s="52"/>
      <c r="I1" s="52"/>
      <c r="J1" s="52"/>
    </row>
    <row r="2" spans="1:10" ht="23.1" customHeight="1" thickBot="1" x14ac:dyDescent="0.25">
      <c r="A2" s="51"/>
      <c r="B2" s="51"/>
      <c r="C2" s="51"/>
      <c r="D2" s="52" t="s">
        <v>1</v>
      </c>
      <c r="E2" s="52"/>
      <c r="F2" s="52"/>
      <c r="G2" s="52"/>
      <c r="H2" s="52"/>
      <c r="I2" s="52"/>
      <c r="J2" s="52"/>
    </row>
    <row r="3" spans="1:10" ht="5.0999999999999996" customHeight="1" thickBot="1" x14ac:dyDescent="0.25">
      <c r="A3" s="51"/>
      <c r="B3" s="51"/>
      <c r="C3" s="51"/>
      <c r="D3" s="1"/>
      <c r="E3" s="1"/>
      <c r="F3" s="1"/>
      <c r="G3" s="1"/>
      <c r="H3" s="1"/>
      <c r="I3" s="1"/>
      <c r="J3" s="1"/>
    </row>
    <row r="4" spans="1:10" ht="16.5" customHeight="1" thickBot="1" x14ac:dyDescent="0.25">
      <c r="A4" s="53" t="s">
        <v>2</v>
      </c>
      <c r="B4" s="53"/>
      <c r="C4" s="53"/>
      <c r="D4" s="53"/>
      <c r="E4" s="53"/>
      <c r="F4" s="53"/>
      <c r="G4" s="53"/>
      <c r="H4" s="53" t="s">
        <v>3</v>
      </c>
      <c r="I4" s="53"/>
      <c r="J4" s="53"/>
    </row>
    <row r="5" spans="1:10" ht="16.899999999999999" customHeight="1" thickBot="1" x14ac:dyDescent="0.25">
      <c r="A5" s="2" t="s">
        <v>4</v>
      </c>
      <c r="B5" s="54" t="s">
        <v>5</v>
      </c>
      <c r="C5" s="54"/>
      <c r="D5" s="3"/>
      <c r="E5" s="3"/>
      <c r="F5" s="3"/>
      <c r="G5" s="3"/>
      <c r="H5" s="3"/>
      <c r="I5" s="3"/>
      <c r="J5" s="3"/>
    </row>
    <row r="6" spans="1:10" ht="21.75" customHeight="1" thickBot="1" x14ac:dyDescent="0.25">
      <c r="A6" s="4"/>
      <c r="B6" s="4"/>
      <c r="C6" s="4"/>
      <c r="D6" s="4"/>
      <c r="E6" s="4"/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1:10" ht="15.6" customHeight="1" thickBot="1" x14ac:dyDescent="0.25">
      <c r="A7" s="6" t="s">
        <v>11</v>
      </c>
      <c r="B7" s="6" t="s">
        <v>12</v>
      </c>
      <c r="C7" s="6" t="s">
        <v>13</v>
      </c>
      <c r="D7" s="6" t="s">
        <v>14</v>
      </c>
      <c r="E7" s="6" t="s">
        <v>15</v>
      </c>
      <c r="F7" s="6" t="s">
        <v>16</v>
      </c>
      <c r="G7" s="6" t="s">
        <v>17</v>
      </c>
      <c r="H7" s="7"/>
      <c r="I7" s="7"/>
      <c r="J7" s="7"/>
    </row>
    <row r="8" spans="1:10" ht="15.4" customHeight="1" thickBot="1" x14ac:dyDescent="0.25">
      <c r="A8" s="8" t="s">
        <v>18</v>
      </c>
      <c r="B8" s="55" t="s">
        <v>19</v>
      </c>
      <c r="C8" s="56"/>
      <c r="D8" s="56"/>
      <c r="E8" s="56"/>
      <c r="F8" s="56"/>
      <c r="G8" s="56"/>
      <c r="H8" s="57"/>
      <c r="I8" s="9">
        <v>123.2</v>
      </c>
      <c r="J8" s="9">
        <v>6085.2</v>
      </c>
    </row>
    <row r="9" spans="1:10" ht="21.6" customHeight="1" thickBot="1" x14ac:dyDescent="0.25">
      <c r="A9" s="10" t="s">
        <v>20</v>
      </c>
      <c r="B9" s="10" t="s">
        <v>21</v>
      </c>
      <c r="C9" s="11" t="s">
        <v>22</v>
      </c>
      <c r="D9" s="10" t="s">
        <v>23</v>
      </c>
      <c r="E9" s="10">
        <v>10</v>
      </c>
      <c r="F9" s="12">
        <v>12.32</v>
      </c>
      <c r="G9" s="12">
        <v>608.52</v>
      </c>
      <c r="H9" s="12">
        <v>620.84</v>
      </c>
      <c r="I9" s="12">
        <v>123.2</v>
      </c>
      <c r="J9" s="12">
        <v>6085.2</v>
      </c>
    </row>
    <row r="10" spans="1:10" ht="15.4" customHeight="1" thickBot="1" x14ac:dyDescent="0.25">
      <c r="A10" s="13" t="s">
        <v>24</v>
      </c>
      <c r="B10" s="58" t="s">
        <v>25</v>
      </c>
      <c r="C10" s="59"/>
      <c r="D10" s="59"/>
      <c r="E10" s="59"/>
      <c r="F10" s="59"/>
      <c r="G10" s="59"/>
      <c r="H10" s="60"/>
      <c r="I10" s="14">
        <v>1235.96</v>
      </c>
      <c r="J10" s="14">
        <v>24662.240000000002</v>
      </c>
    </row>
    <row r="11" spans="1:10" ht="30.95" customHeight="1" thickBot="1" x14ac:dyDescent="0.25">
      <c r="A11" s="10" t="s">
        <v>26</v>
      </c>
      <c r="B11" s="10" t="s">
        <v>27</v>
      </c>
      <c r="C11" s="11" t="s">
        <v>28</v>
      </c>
      <c r="D11" s="10" t="s">
        <v>29</v>
      </c>
      <c r="E11" s="10">
        <v>1</v>
      </c>
      <c r="F11" s="12">
        <v>545</v>
      </c>
      <c r="G11" s="12">
        <v>10724.55</v>
      </c>
      <c r="H11" s="12">
        <v>11269.55</v>
      </c>
      <c r="I11" s="12">
        <v>545</v>
      </c>
      <c r="J11" s="12">
        <v>10724.55</v>
      </c>
    </row>
    <row r="12" spans="1:10" ht="30.95" customHeight="1" thickBot="1" x14ac:dyDescent="0.25">
      <c r="A12" s="10" t="s">
        <v>30</v>
      </c>
      <c r="B12" s="10" t="s">
        <v>31</v>
      </c>
      <c r="C12" s="11" t="s">
        <v>32</v>
      </c>
      <c r="D12" s="10" t="s">
        <v>33</v>
      </c>
      <c r="E12" s="10">
        <v>1</v>
      </c>
      <c r="F12" s="12">
        <v>654</v>
      </c>
      <c r="G12" s="12">
        <v>12869.47</v>
      </c>
      <c r="H12" s="12">
        <v>13523.47</v>
      </c>
      <c r="I12" s="12">
        <v>654</v>
      </c>
      <c r="J12" s="12">
        <v>12869.47</v>
      </c>
    </row>
    <row r="13" spans="1:10" ht="21.6" customHeight="1" thickBot="1" x14ac:dyDescent="0.25">
      <c r="A13" s="10" t="s">
        <v>34</v>
      </c>
      <c r="B13" s="10" t="s">
        <v>35</v>
      </c>
      <c r="C13" s="11" t="s">
        <v>36</v>
      </c>
      <c r="D13" s="10" t="s">
        <v>37</v>
      </c>
      <c r="E13" s="10">
        <v>1</v>
      </c>
      <c r="F13" s="12">
        <v>36.96</v>
      </c>
      <c r="G13" s="12">
        <v>1068.22</v>
      </c>
      <c r="H13" s="12">
        <v>1105.18</v>
      </c>
      <c r="I13" s="12">
        <v>36.96</v>
      </c>
      <c r="J13" s="12">
        <v>1068.22</v>
      </c>
    </row>
    <row r="14" spans="1:10" ht="15.4" customHeight="1" thickBot="1" x14ac:dyDescent="0.25">
      <c r="A14" s="13" t="s">
        <v>38</v>
      </c>
      <c r="B14" s="58" t="s">
        <v>39</v>
      </c>
      <c r="C14" s="59"/>
      <c r="D14" s="59"/>
      <c r="E14" s="59"/>
      <c r="F14" s="59"/>
      <c r="G14" s="59"/>
      <c r="H14" s="60"/>
      <c r="I14" s="14">
        <v>61.6</v>
      </c>
      <c r="J14" s="14">
        <v>2663.94</v>
      </c>
    </row>
    <row r="15" spans="1:10" ht="40.35" customHeight="1" thickBot="1" x14ac:dyDescent="0.25">
      <c r="A15" s="10" t="s">
        <v>40</v>
      </c>
      <c r="B15" s="10" t="s">
        <v>41</v>
      </c>
      <c r="C15" s="11" t="s">
        <v>42</v>
      </c>
      <c r="D15" s="10" t="s">
        <v>43</v>
      </c>
      <c r="E15" s="10">
        <v>1</v>
      </c>
      <c r="F15" s="12">
        <v>61.6</v>
      </c>
      <c r="G15" s="12">
        <v>2663.94</v>
      </c>
      <c r="H15" s="12">
        <v>2725.54</v>
      </c>
      <c r="I15" s="12">
        <v>61.6</v>
      </c>
      <c r="J15" s="12">
        <v>2663.94</v>
      </c>
    </row>
    <row r="16" spans="1:10" ht="15.4" customHeight="1" thickBot="1" x14ac:dyDescent="0.25">
      <c r="A16" s="13" t="s">
        <v>44</v>
      </c>
      <c r="B16" s="58" t="s">
        <v>45</v>
      </c>
      <c r="C16" s="59"/>
      <c r="D16" s="59"/>
      <c r="E16" s="59"/>
      <c r="F16" s="59"/>
      <c r="G16" s="59"/>
      <c r="H16" s="60"/>
      <c r="I16" s="14">
        <v>86.24</v>
      </c>
      <c r="J16" s="14">
        <v>5963.69</v>
      </c>
    </row>
    <row r="17" spans="1:10" ht="21.6" customHeight="1" thickBot="1" x14ac:dyDescent="0.25">
      <c r="A17" s="10" t="s">
        <v>46</v>
      </c>
      <c r="B17" s="10" t="s">
        <v>47</v>
      </c>
      <c r="C17" s="11" t="s">
        <v>48</v>
      </c>
      <c r="D17" s="10" t="s">
        <v>49</v>
      </c>
      <c r="E17" s="10">
        <v>4</v>
      </c>
      <c r="F17" s="12">
        <v>7.7</v>
      </c>
      <c r="G17" s="12">
        <v>617</v>
      </c>
      <c r="H17" s="12">
        <v>624.70000000000005</v>
      </c>
      <c r="I17" s="12">
        <v>30.8</v>
      </c>
      <c r="J17" s="12">
        <v>2468</v>
      </c>
    </row>
    <row r="18" spans="1:10" ht="30.95" customHeight="1" thickBot="1" x14ac:dyDescent="0.25">
      <c r="A18" s="10" t="s">
        <v>50</v>
      </c>
      <c r="B18" s="10" t="s">
        <v>51</v>
      </c>
      <c r="C18" s="11" t="s">
        <v>52</v>
      </c>
      <c r="D18" s="10" t="s">
        <v>53</v>
      </c>
      <c r="E18" s="10">
        <v>1</v>
      </c>
      <c r="F18" s="12">
        <v>24.64</v>
      </c>
      <c r="G18" s="12">
        <v>1974.39</v>
      </c>
      <c r="H18" s="12">
        <v>1999.03</v>
      </c>
      <c r="I18" s="12">
        <v>24.64</v>
      </c>
      <c r="J18" s="12">
        <v>1974.39</v>
      </c>
    </row>
    <row r="19" spans="1:10" ht="21.75" customHeight="1" thickBot="1" x14ac:dyDescent="0.25">
      <c r="A19" s="15" t="s">
        <v>54</v>
      </c>
      <c r="B19" s="15" t="s">
        <v>55</v>
      </c>
      <c r="C19" s="16" t="s">
        <v>56</v>
      </c>
      <c r="D19" s="15" t="s">
        <v>57</v>
      </c>
      <c r="E19" s="15">
        <v>1</v>
      </c>
      <c r="F19" s="17">
        <v>30.8</v>
      </c>
      <c r="G19" s="17">
        <v>1521.3</v>
      </c>
      <c r="H19" s="17">
        <v>1552.1</v>
      </c>
      <c r="I19" s="17">
        <v>30.8</v>
      </c>
      <c r="J19" s="17">
        <v>1521.3</v>
      </c>
    </row>
    <row r="20" spans="1:10" ht="15.6" customHeight="1" thickBot="1" x14ac:dyDescent="0.25">
      <c r="A20" s="18" t="s">
        <v>58</v>
      </c>
      <c r="B20" s="19"/>
      <c r="C20" s="19"/>
      <c r="D20" s="19"/>
      <c r="E20" s="19"/>
      <c r="F20" s="20"/>
      <c r="G20" s="61" t="s">
        <v>59</v>
      </c>
      <c r="H20" s="62"/>
      <c r="I20" s="21">
        <v>1507</v>
      </c>
      <c r="J20" s="21">
        <v>39375.07</v>
      </c>
    </row>
    <row r="21" spans="1:10" ht="16.5" customHeight="1" thickBot="1" x14ac:dyDescent="0.25">
      <c r="A21" s="53" t="s">
        <v>60</v>
      </c>
      <c r="B21" s="53"/>
      <c r="C21" s="53"/>
      <c r="D21" s="53"/>
      <c r="E21" s="53"/>
      <c r="F21" s="63"/>
      <c r="G21" s="64" t="s">
        <v>61</v>
      </c>
      <c r="H21" s="65"/>
      <c r="I21" s="66">
        <v>40882.07</v>
      </c>
      <c r="J21" s="67"/>
    </row>
    <row r="22" spans="1:10" ht="16.5" customHeight="1" thickBot="1" x14ac:dyDescent="0.25">
      <c r="A22" s="53" t="s">
        <v>62</v>
      </c>
      <c r="B22" s="53"/>
      <c r="C22" s="53"/>
      <c r="D22" s="53"/>
      <c r="E22" s="53"/>
      <c r="F22" s="63"/>
      <c r="G22" s="64" t="s">
        <v>63</v>
      </c>
      <c r="H22" s="65"/>
      <c r="I22" s="22" t="s">
        <v>64</v>
      </c>
      <c r="J22" s="22" t="s">
        <v>65</v>
      </c>
    </row>
    <row r="23" spans="1:10" ht="16.5" customHeight="1" thickBot="1" x14ac:dyDescent="0.25">
      <c r="A23" s="53" t="s">
        <v>66</v>
      </c>
      <c r="B23" s="53"/>
      <c r="C23" s="53"/>
      <c r="D23" s="53"/>
      <c r="E23" s="53"/>
      <c r="F23" s="63"/>
      <c r="G23" s="64" t="s">
        <v>67</v>
      </c>
      <c r="H23" s="65"/>
      <c r="I23" s="23">
        <v>1749.95</v>
      </c>
      <c r="J23" s="23">
        <v>48222.62</v>
      </c>
    </row>
    <row r="24" spans="1:10" ht="16.5" customHeight="1" thickBot="1" x14ac:dyDescent="0.25">
      <c r="A24" s="53" t="s">
        <v>68</v>
      </c>
      <c r="B24" s="53"/>
      <c r="C24" s="53"/>
      <c r="D24" s="53"/>
      <c r="E24" s="53"/>
      <c r="F24" s="63"/>
      <c r="G24" s="64" t="s">
        <v>69</v>
      </c>
      <c r="H24" s="65"/>
      <c r="I24" s="66">
        <v>49972.57</v>
      </c>
      <c r="J24" s="67"/>
    </row>
    <row r="25" spans="1:10" ht="16.5" customHeight="1" thickBot="1" x14ac:dyDescent="0.25">
      <c r="A25" s="53" t="s">
        <v>70</v>
      </c>
      <c r="B25" s="53"/>
      <c r="C25" s="53"/>
      <c r="D25" s="53"/>
      <c r="E25" s="53"/>
      <c r="F25" s="53"/>
      <c r="G25" s="24"/>
      <c r="H25" s="24"/>
      <c r="I25" s="24"/>
      <c r="J25" s="24"/>
    </row>
  </sheetData>
  <mergeCells count="22">
    <mergeCell ref="I24:J24"/>
    <mergeCell ref="A25:F25"/>
    <mergeCell ref="I21:J21"/>
    <mergeCell ref="A22:F22"/>
    <mergeCell ref="G22:H22"/>
    <mergeCell ref="A23:F23"/>
    <mergeCell ref="G23:H23"/>
    <mergeCell ref="G20:H20"/>
    <mergeCell ref="A21:F21"/>
    <mergeCell ref="G21:H21"/>
    <mergeCell ref="A24:F24"/>
    <mergeCell ref="G24:H24"/>
    <mergeCell ref="B5:C5"/>
    <mergeCell ref="B8:H8"/>
    <mergeCell ref="B10:H10"/>
    <mergeCell ref="B14:H14"/>
    <mergeCell ref="B16:H16"/>
    <mergeCell ref="A1:C3"/>
    <mergeCell ref="D1:J1"/>
    <mergeCell ref="D2:J2"/>
    <mergeCell ref="A4:G4"/>
    <mergeCell ref="H4:J4"/>
  </mergeCells>
  <pageMargins left="0.38385799999999998" right="0.38385799999999998" top="0.38385799999999998" bottom="0.35433100000000001" header="0" footer="0"/>
  <pageSetup paperSize="9" orientation="landscape" r:id="rId1"/>
  <rowBreaks count="2" manualBreakCount="2">
    <brk id="3" max="16383" man="1"/>
    <brk id="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D4164-8B84-4955-8AB9-49536729CB72}">
  <dimension ref="A1:I73"/>
  <sheetViews>
    <sheetView topLeftCell="A16" workbookViewId="0">
      <selection activeCell="I7" sqref="I7"/>
    </sheetView>
  </sheetViews>
  <sheetFormatPr defaultColWidth="11.19921875" defaultRowHeight="15" x14ac:dyDescent="0.2"/>
  <cols>
    <col min="1" max="1" width="6.3984375" customWidth="1"/>
    <col min="2" max="2" width="6.796875" customWidth="1"/>
    <col min="3" max="3" width="44.69921875" style="50" customWidth="1"/>
    <col min="4" max="4" width="4.8984375" customWidth="1"/>
    <col min="5" max="5" width="6" customWidth="1"/>
    <col min="6" max="6" width="11.09765625" customWidth="1"/>
    <col min="7" max="7" width="9" customWidth="1"/>
    <col min="8" max="8" width="11.3984375" customWidth="1"/>
    <col min="9" max="9" width="9.69921875" customWidth="1"/>
  </cols>
  <sheetData>
    <row r="1" spans="1:9" ht="26.25" customHeight="1" x14ac:dyDescent="0.2">
      <c r="A1" s="25"/>
      <c r="B1" s="25"/>
      <c r="C1" s="26" t="s">
        <v>0</v>
      </c>
      <c r="D1" s="27"/>
      <c r="E1" s="27"/>
      <c r="F1" s="27"/>
      <c r="G1" s="27"/>
      <c r="H1" s="27"/>
      <c r="I1" s="27"/>
    </row>
    <row r="2" spans="1:9" ht="26.25" customHeight="1" x14ac:dyDescent="0.2">
      <c r="A2" s="25"/>
      <c r="B2" s="25"/>
      <c r="C2" s="26" t="s">
        <v>71</v>
      </c>
      <c r="D2" s="27"/>
      <c r="E2" s="27"/>
      <c r="F2" s="27"/>
      <c r="G2" s="27"/>
      <c r="H2" s="27"/>
      <c r="I2" s="27"/>
    </row>
    <row r="3" spans="1:9" ht="26.25" customHeight="1" x14ac:dyDescent="0.2">
      <c r="A3" s="28"/>
      <c r="B3" s="29"/>
      <c r="C3" s="24"/>
      <c r="D3" s="29"/>
      <c r="E3" s="29"/>
      <c r="F3" s="29"/>
      <c r="G3" s="29"/>
      <c r="H3" s="29"/>
      <c r="I3" s="28"/>
    </row>
    <row r="4" spans="1:9" ht="26.25" customHeight="1" x14ac:dyDescent="0.2">
      <c r="A4" s="30" t="s">
        <v>11</v>
      </c>
      <c r="B4" s="30" t="s">
        <v>72</v>
      </c>
      <c r="C4" s="31" t="s">
        <v>73</v>
      </c>
      <c r="D4" s="30" t="s">
        <v>74</v>
      </c>
      <c r="E4" s="30" t="s">
        <v>75</v>
      </c>
      <c r="F4" s="30" t="s">
        <v>76</v>
      </c>
      <c r="G4" s="30" t="s">
        <v>77</v>
      </c>
      <c r="H4" s="30" t="s">
        <v>78</v>
      </c>
      <c r="I4" s="30" t="s">
        <v>78</v>
      </c>
    </row>
    <row r="5" spans="1:9" ht="18" customHeight="1" x14ac:dyDescent="0.2">
      <c r="A5" s="32"/>
      <c r="B5" s="32"/>
      <c r="C5" s="33"/>
      <c r="D5" s="32"/>
      <c r="E5" s="32"/>
      <c r="F5" s="32"/>
      <c r="G5" s="32"/>
      <c r="H5" s="34" t="s">
        <v>79</v>
      </c>
      <c r="I5" s="34" t="s">
        <v>80</v>
      </c>
    </row>
    <row r="6" spans="1:9" x14ac:dyDescent="0.2">
      <c r="A6" s="35" t="s">
        <v>18</v>
      </c>
      <c r="B6" s="36"/>
      <c r="C6" s="37" t="s">
        <v>19</v>
      </c>
      <c r="D6" s="36"/>
      <c r="E6" s="36"/>
      <c r="F6" s="36"/>
      <c r="G6" s="36"/>
      <c r="H6" s="36"/>
      <c r="I6" s="36"/>
    </row>
    <row r="7" spans="1:9" ht="21" x14ac:dyDescent="0.2">
      <c r="A7" s="38" t="s">
        <v>20</v>
      </c>
      <c r="B7" s="38" t="s">
        <v>21</v>
      </c>
      <c r="C7" s="39" t="s">
        <v>22</v>
      </c>
      <c r="D7" s="38" t="s">
        <v>81</v>
      </c>
      <c r="E7" s="40" t="s">
        <v>23</v>
      </c>
      <c r="F7" s="41">
        <v>10</v>
      </c>
      <c r="G7" s="42">
        <v>620.84</v>
      </c>
      <c r="H7" s="42">
        <v>12.32</v>
      </c>
      <c r="I7" s="42">
        <v>608.52</v>
      </c>
    </row>
    <row r="8" spans="1:9" x14ac:dyDescent="0.2">
      <c r="A8" s="43" t="s">
        <v>82</v>
      </c>
      <c r="B8" s="44" t="s">
        <v>83</v>
      </c>
      <c r="C8" s="45" t="s">
        <v>84</v>
      </c>
      <c r="D8" s="43" t="s">
        <v>85</v>
      </c>
      <c r="E8" s="43" t="s">
        <v>86</v>
      </c>
      <c r="F8" s="43">
        <v>4.0376000000000003</v>
      </c>
      <c r="G8" s="43">
        <v>122.25</v>
      </c>
      <c r="H8" s="46"/>
      <c r="I8" s="46">
        <v>493.6</v>
      </c>
    </row>
    <row r="9" spans="1:9" x14ac:dyDescent="0.2">
      <c r="A9" s="43" t="s">
        <v>82</v>
      </c>
      <c r="B9" s="44" t="s">
        <v>87</v>
      </c>
      <c r="C9" s="45" t="s">
        <v>88</v>
      </c>
      <c r="D9" s="43" t="s">
        <v>85</v>
      </c>
      <c r="E9" s="43" t="s">
        <v>86</v>
      </c>
      <c r="F9" s="43">
        <v>4.0267999999999997</v>
      </c>
      <c r="G9" s="43">
        <v>28.54</v>
      </c>
      <c r="H9" s="46"/>
      <c r="I9" s="46">
        <v>114.92</v>
      </c>
    </row>
    <row r="10" spans="1:9" x14ac:dyDescent="0.2">
      <c r="A10" s="43" t="s">
        <v>82</v>
      </c>
      <c r="B10" s="44" t="s">
        <v>89</v>
      </c>
      <c r="C10" s="45" t="s">
        <v>90</v>
      </c>
      <c r="D10" s="43" t="s">
        <v>91</v>
      </c>
      <c r="E10" s="43" t="s">
        <v>86</v>
      </c>
      <c r="F10" s="43">
        <v>8</v>
      </c>
      <c r="G10" s="43">
        <v>0.81</v>
      </c>
      <c r="H10" s="46">
        <v>6.48</v>
      </c>
      <c r="I10" s="46"/>
    </row>
    <row r="11" spans="1:9" x14ac:dyDescent="0.2">
      <c r="A11" s="43" t="s">
        <v>82</v>
      </c>
      <c r="B11" s="44" t="s">
        <v>92</v>
      </c>
      <c r="C11" s="45" t="s">
        <v>93</v>
      </c>
      <c r="D11" s="43" t="s">
        <v>91</v>
      </c>
      <c r="E11" s="43" t="s">
        <v>86</v>
      </c>
      <c r="F11" s="43">
        <v>8</v>
      </c>
      <c r="G11" s="43">
        <v>0.06</v>
      </c>
      <c r="H11" s="46">
        <v>0.48</v>
      </c>
      <c r="I11" s="46"/>
    </row>
    <row r="12" spans="1:9" ht="21" x14ac:dyDescent="0.2">
      <c r="A12" s="43" t="s">
        <v>82</v>
      </c>
      <c r="B12" s="44" t="s">
        <v>94</v>
      </c>
      <c r="C12" s="45" t="s">
        <v>95</v>
      </c>
      <c r="D12" s="43" t="s">
        <v>91</v>
      </c>
      <c r="E12" s="43" t="s">
        <v>86</v>
      </c>
      <c r="F12" s="43">
        <v>8</v>
      </c>
      <c r="G12" s="43">
        <v>0.01</v>
      </c>
      <c r="H12" s="46">
        <v>0.08</v>
      </c>
      <c r="I12" s="46"/>
    </row>
    <row r="13" spans="1:9" ht="21" x14ac:dyDescent="0.2">
      <c r="A13" s="43" t="s">
        <v>82</v>
      </c>
      <c r="B13" s="44" t="s">
        <v>96</v>
      </c>
      <c r="C13" s="45" t="s">
        <v>97</v>
      </c>
      <c r="D13" s="43" t="s">
        <v>91</v>
      </c>
      <c r="E13" s="43" t="s">
        <v>86</v>
      </c>
      <c r="F13" s="43">
        <v>8</v>
      </c>
      <c r="G13" s="43">
        <v>0.66</v>
      </c>
      <c r="H13" s="46">
        <v>5.28</v>
      </c>
      <c r="I13" s="46"/>
    </row>
    <row r="14" spans="1:9" x14ac:dyDescent="0.2">
      <c r="A14" s="47" t="s">
        <v>24</v>
      </c>
      <c r="B14" s="48"/>
      <c r="C14" s="49" t="s">
        <v>25</v>
      </c>
      <c r="D14" s="48"/>
      <c r="E14" s="48"/>
      <c r="F14" s="48"/>
      <c r="G14" s="48"/>
      <c r="H14" s="48"/>
      <c r="I14" s="48"/>
    </row>
    <row r="15" spans="1:9" ht="21" x14ac:dyDescent="0.2">
      <c r="A15" s="38" t="s">
        <v>26</v>
      </c>
      <c r="B15" s="38" t="s">
        <v>27</v>
      </c>
      <c r="C15" s="39" t="s">
        <v>28</v>
      </c>
      <c r="D15" s="38" t="s">
        <v>81</v>
      </c>
      <c r="E15" s="40" t="s">
        <v>23</v>
      </c>
      <c r="F15" s="41">
        <v>1</v>
      </c>
      <c r="G15" s="42">
        <v>11269.6</v>
      </c>
      <c r="H15" s="42">
        <v>545</v>
      </c>
      <c r="I15" s="42">
        <v>10724.56</v>
      </c>
    </row>
    <row r="16" spans="1:9" x14ac:dyDescent="0.2">
      <c r="A16" s="43" t="s">
        <v>82</v>
      </c>
      <c r="B16" s="44" t="s">
        <v>98</v>
      </c>
      <c r="C16" s="45" t="s">
        <v>99</v>
      </c>
      <c r="D16" s="43" t="s">
        <v>85</v>
      </c>
      <c r="E16" s="43" t="s">
        <v>86</v>
      </c>
      <c r="F16" s="43">
        <v>100.41</v>
      </c>
      <c r="G16" s="43">
        <v>17.13</v>
      </c>
      <c r="H16" s="46"/>
      <c r="I16" s="46">
        <v>1720.02</v>
      </c>
    </row>
    <row r="17" spans="1:9" x14ac:dyDescent="0.2">
      <c r="A17" s="43" t="s">
        <v>82</v>
      </c>
      <c r="B17" s="44" t="s">
        <v>100</v>
      </c>
      <c r="C17" s="45" t="s">
        <v>101</v>
      </c>
      <c r="D17" s="43" t="s">
        <v>85</v>
      </c>
      <c r="E17" s="43" t="s">
        <v>86</v>
      </c>
      <c r="F17" s="43">
        <v>100.41</v>
      </c>
      <c r="G17" s="43">
        <v>15.42</v>
      </c>
      <c r="H17" s="46"/>
      <c r="I17" s="46">
        <v>1548.32</v>
      </c>
    </row>
    <row r="18" spans="1:9" x14ac:dyDescent="0.2">
      <c r="A18" s="43" t="s">
        <v>82</v>
      </c>
      <c r="B18" s="44" t="s">
        <v>102</v>
      </c>
      <c r="C18" s="45" t="s">
        <v>103</v>
      </c>
      <c r="D18" s="43" t="s">
        <v>85</v>
      </c>
      <c r="E18" s="43" t="s">
        <v>86</v>
      </c>
      <c r="F18" s="43">
        <v>100.41</v>
      </c>
      <c r="G18" s="43">
        <v>12.81</v>
      </c>
      <c r="H18" s="46"/>
      <c r="I18" s="46">
        <v>1286.25</v>
      </c>
    </row>
    <row r="19" spans="1:9" x14ac:dyDescent="0.2">
      <c r="A19" s="43" t="s">
        <v>82</v>
      </c>
      <c r="B19" s="44" t="s">
        <v>83</v>
      </c>
      <c r="C19" s="45" t="s">
        <v>84</v>
      </c>
      <c r="D19" s="43" t="s">
        <v>85</v>
      </c>
      <c r="E19" s="43" t="s">
        <v>86</v>
      </c>
      <c r="F19" s="43">
        <v>50.47</v>
      </c>
      <c r="G19" s="43">
        <v>122.25</v>
      </c>
      <c r="H19" s="46"/>
      <c r="I19" s="46">
        <v>6169.96</v>
      </c>
    </row>
    <row r="20" spans="1:9" x14ac:dyDescent="0.2">
      <c r="A20" s="43" t="s">
        <v>82</v>
      </c>
      <c r="B20" s="44" t="s">
        <v>89</v>
      </c>
      <c r="C20" s="45" t="s">
        <v>90</v>
      </c>
      <c r="D20" s="43" t="s">
        <v>91</v>
      </c>
      <c r="E20" s="43" t="s">
        <v>86</v>
      </c>
      <c r="F20" s="43">
        <v>350</v>
      </c>
      <c r="G20" s="43">
        <v>0.81</v>
      </c>
      <c r="H20" s="46">
        <v>283.5</v>
      </c>
      <c r="I20" s="46"/>
    </row>
    <row r="21" spans="1:9" x14ac:dyDescent="0.2">
      <c r="A21" s="43" t="s">
        <v>82</v>
      </c>
      <c r="B21" s="44" t="s">
        <v>92</v>
      </c>
      <c r="C21" s="45" t="s">
        <v>93</v>
      </c>
      <c r="D21" s="43" t="s">
        <v>91</v>
      </c>
      <c r="E21" s="43" t="s">
        <v>86</v>
      </c>
      <c r="F21" s="43">
        <v>350</v>
      </c>
      <c r="G21" s="43">
        <v>0.06</v>
      </c>
      <c r="H21" s="46">
        <v>21</v>
      </c>
      <c r="I21" s="46"/>
    </row>
    <row r="22" spans="1:9" ht="21" x14ac:dyDescent="0.2">
      <c r="A22" s="43" t="s">
        <v>82</v>
      </c>
      <c r="B22" s="44" t="s">
        <v>94</v>
      </c>
      <c r="C22" s="45" t="s">
        <v>95</v>
      </c>
      <c r="D22" s="43" t="s">
        <v>91</v>
      </c>
      <c r="E22" s="43" t="s">
        <v>86</v>
      </c>
      <c r="F22" s="43">
        <v>50</v>
      </c>
      <c r="G22" s="43">
        <v>0.01</v>
      </c>
      <c r="H22" s="46">
        <v>0.5</v>
      </c>
      <c r="I22" s="46"/>
    </row>
    <row r="23" spans="1:9" ht="21" x14ac:dyDescent="0.2">
      <c r="A23" s="43" t="s">
        <v>82</v>
      </c>
      <c r="B23" s="44" t="s">
        <v>104</v>
      </c>
      <c r="C23" s="45" t="s">
        <v>105</v>
      </c>
      <c r="D23" s="43" t="s">
        <v>91</v>
      </c>
      <c r="E23" s="43" t="s">
        <v>86</v>
      </c>
      <c r="F23" s="43">
        <v>300</v>
      </c>
      <c r="G23" s="43">
        <v>7.0000000000000007E-2</v>
      </c>
      <c r="H23" s="46">
        <v>21</v>
      </c>
      <c r="I23" s="46"/>
    </row>
    <row r="24" spans="1:9" ht="21" x14ac:dyDescent="0.2">
      <c r="A24" s="43" t="s">
        <v>82</v>
      </c>
      <c r="B24" s="44" t="s">
        <v>96</v>
      </c>
      <c r="C24" s="45" t="s">
        <v>97</v>
      </c>
      <c r="D24" s="43" t="s">
        <v>91</v>
      </c>
      <c r="E24" s="43" t="s">
        <v>86</v>
      </c>
      <c r="F24" s="43">
        <v>50</v>
      </c>
      <c r="G24" s="43">
        <v>0.66</v>
      </c>
      <c r="H24" s="46">
        <v>33</v>
      </c>
      <c r="I24" s="46"/>
    </row>
    <row r="25" spans="1:9" ht="21" x14ac:dyDescent="0.2">
      <c r="A25" s="43" t="s">
        <v>82</v>
      </c>
      <c r="B25" s="44" t="s">
        <v>106</v>
      </c>
      <c r="C25" s="45" t="s">
        <v>107</v>
      </c>
      <c r="D25" s="43" t="s">
        <v>91</v>
      </c>
      <c r="E25" s="43" t="s">
        <v>86</v>
      </c>
      <c r="F25" s="43">
        <v>300</v>
      </c>
      <c r="G25" s="43">
        <v>0.62</v>
      </c>
      <c r="H25" s="46">
        <v>186</v>
      </c>
      <c r="I25" s="46"/>
    </row>
    <row r="26" spans="1:9" ht="21" x14ac:dyDescent="0.2">
      <c r="A26" s="38" t="s">
        <v>30</v>
      </c>
      <c r="B26" s="38" t="s">
        <v>31</v>
      </c>
      <c r="C26" s="39" t="s">
        <v>32</v>
      </c>
      <c r="D26" s="38" t="s">
        <v>81</v>
      </c>
      <c r="E26" s="40" t="s">
        <v>23</v>
      </c>
      <c r="F26" s="41">
        <v>1</v>
      </c>
      <c r="G26" s="42">
        <v>13523.52</v>
      </c>
      <c r="H26" s="42">
        <v>654</v>
      </c>
      <c r="I26" s="42">
        <v>12869.47</v>
      </c>
    </row>
    <row r="27" spans="1:9" x14ac:dyDescent="0.2">
      <c r="A27" s="43" t="s">
        <v>82</v>
      </c>
      <c r="B27" s="44" t="s">
        <v>98</v>
      </c>
      <c r="C27" s="45" t="s">
        <v>99</v>
      </c>
      <c r="D27" s="43" t="s">
        <v>85</v>
      </c>
      <c r="E27" s="43" t="s">
        <v>86</v>
      </c>
      <c r="F27" s="43">
        <v>120.492</v>
      </c>
      <c r="G27" s="43">
        <v>17.13</v>
      </c>
      <c r="H27" s="46"/>
      <c r="I27" s="46">
        <v>2064.0300000000002</v>
      </c>
    </row>
    <row r="28" spans="1:9" x14ac:dyDescent="0.2">
      <c r="A28" s="43" t="s">
        <v>82</v>
      </c>
      <c r="B28" s="44" t="s">
        <v>100</v>
      </c>
      <c r="C28" s="45" t="s">
        <v>101</v>
      </c>
      <c r="D28" s="43" t="s">
        <v>85</v>
      </c>
      <c r="E28" s="43" t="s">
        <v>86</v>
      </c>
      <c r="F28" s="43">
        <v>120.492</v>
      </c>
      <c r="G28" s="43">
        <v>15.42</v>
      </c>
      <c r="H28" s="46"/>
      <c r="I28" s="46">
        <v>1857.99</v>
      </c>
    </row>
    <row r="29" spans="1:9" x14ac:dyDescent="0.2">
      <c r="A29" s="43" t="s">
        <v>82</v>
      </c>
      <c r="B29" s="44" t="s">
        <v>102</v>
      </c>
      <c r="C29" s="45" t="s">
        <v>103</v>
      </c>
      <c r="D29" s="43" t="s">
        <v>85</v>
      </c>
      <c r="E29" s="43" t="s">
        <v>86</v>
      </c>
      <c r="F29" s="43">
        <v>120.492</v>
      </c>
      <c r="G29" s="43">
        <v>12.81</v>
      </c>
      <c r="H29" s="46"/>
      <c r="I29" s="46">
        <v>1543.5</v>
      </c>
    </row>
    <row r="30" spans="1:9" x14ac:dyDescent="0.2">
      <c r="A30" s="43" t="s">
        <v>82</v>
      </c>
      <c r="B30" s="44" t="s">
        <v>83</v>
      </c>
      <c r="C30" s="45" t="s">
        <v>84</v>
      </c>
      <c r="D30" s="43" t="s">
        <v>85</v>
      </c>
      <c r="E30" s="43" t="s">
        <v>86</v>
      </c>
      <c r="F30" s="43">
        <v>60.564</v>
      </c>
      <c r="G30" s="43">
        <v>122.25</v>
      </c>
      <c r="H30" s="46"/>
      <c r="I30" s="46">
        <v>7403.95</v>
      </c>
    </row>
    <row r="31" spans="1:9" x14ac:dyDescent="0.2">
      <c r="A31" s="43" t="s">
        <v>82</v>
      </c>
      <c r="B31" s="44" t="s">
        <v>89</v>
      </c>
      <c r="C31" s="45" t="s">
        <v>90</v>
      </c>
      <c r="D31" s="43" t="s">
        <v>91</v>
      </c>
      <c r="E31" s="43" t="s">
        <v>86</v>
      </c>
      <c r="F31" s="43">
        <v>420</v>
      </c>
      <c r="G31" s="43">
        <v>0.81</v>
      </c>
      <c r="H31" s="46">
        <v>340.2</v>
      </c>
      <c r="I31" s="46"/>
    </row>
    <row r="32" spans="1:9" x14ac:dyDescent="0.2">
      <c r="A32" s="43" t="s">
        <v>82</v>
      </c>
      <c r="B32" s="44" t="s">
        <v>92</v>
      </c>
      <c r="C32" s="45" t="s">
        <v>93</v>
      </c>
      <c r="D32" s="43" t="s">
        <v>91</v>
      </c>
      <c r="E32" s="43" t="s">
        <v>86</v>
      </c>
      <c r="F32" s="43">
        <v>420</v>
      </c>
      <c r="G32" s="43">
        <v>0.06</v>
      </c>
      <c r="H32" s="46">
        <v>25.2</v>
      </c>
      <c r="I32" s="46"/>
    </row>
    <row r="33" spans="1:9" ht="21" x14ac:dyDescent="0.2">
      <c r="A33" s="43" t="s">
        <v>82</v>
      </c>
      <c r="B33" s="44" t="s">
        <v>94</v>
      </c>
      <c r="C33" s="45" t="s">
        <v>95</v>
      </c>
      <c r="D33" s="43" t="s">
        <v>91</v>
      </c>
      <c r="E33" s="43" t="s">
        <v>86</v>
      </c>
      <c r="F33" s="43">
        <v>60</v>
      </c>
      <c r="G33" s="43">
        <v>0.01</v>
      </c>
      <c r="H33" s="46">
        <v>0.6</v>
      </c>
      <c r="I33" s="46"/>
    </row>
    <row r="34" spans="1:9" ht="21" x14ac:dyDescent="0.2">
      <c r="A34" s="43" t="s">
        <v>82</v>
      </c>
      <c r="B34" s="44" t="s">
        <v>104</v>
      </c>
      <c r="C34" s="45" t="s">
        <v>105</v>
      </c>
      <c r="D34" s="43" t="s">
        <v>91</v>
      </c>
      <c r="E34" s="43" t="s">
        <v>86</v>
      </c>
      <c r="F34" s="43">
        <v>360</v>
      </c>
      <c r="G34" s="43">
        <v>7.0000000000000007E-2</v>
      </c>
      <c r="H34" s="46">
        <v>25.2</v>
      </c>
      <c r="I34" s="46"/>
    </row>
    <row r="35" spans="1:9" ht="21" x14ac:dyDescent="0.2">
      <c r="A35" s="43" t="s">
        <v>82</v>
      </c>
      <c r="B35" s="44" t="s">
        <v>96</v>
      </c>
      <c r="C35" s="45" t="s">
        <v>97</v>
      </c>
      <c r="D35" s="43" t="s">
        <v>91</v>
      </c>
      <c r="E35" s="43" t="s">
        <v>86</v>
      </c>
      <c r="F35" s="43">
        <v>60</v>
      </c>
      <c r="G35" s="43">
        <v>0.66</v>
      </c>
      <c r="H35" s="46">
        <v>39.6</v>
      </c>
      <c r="I35" s="46"/>
    </row>
    <row r="36" spans="1:9" ht="21" x14ac:dyDescent="0.2">
      <c r="A36" s="43" t="s">
        <v>82</v>
      </c>
      <c r="B36" s="44" t="s">
        <v>106</v>
      </c>
      <c r="C36" s="45" t="s">
        <v>107</v>
      </c>
      <c r="D36" s="43" t="s">
        <v>91</v>
      </c>
      <c r="E36" s="43" t="s">
        <v>86</v>
      </c>
      <c r="F36" s="43">
        <v>360</v>
      </c>
      <c r="G36" s="43">
        <v>0.62</v>
      </c>
      <c r="H36" s="46">
        <v>223.2</v>
      </c>
      <c r="I36" s="46"/>
    </row>
    <row r="37" spans="1:9" x14ac:dyDescent="0.2">
      <c r="A37" s="38" t="s">
        <v>34</v>
      </c>
      <c r="B37" s="38" t="s">
        <v>35</v>
      </c>
      <c r="C37" s="39" t="s">
        <v>36</v>
      </c>
      <c r="D37" s="38" t="s">
        <v>81</v>
      </c>
      <c r="E37" s="40" t="s">
        <v>23</v>
      </c>
      <c r="F37" s="41">
        <v>1</v>
      </c>
      <c r="G37" s="42">
        <v>1105.18</v>
      </c>
      <c r="H37" s="42">
        <v>36.96</v>
      </c>
      <c r="I37" s="42">
        <v>1068.22</v>
      </c>
    </row>
    <row r="38" spans="1:9" x14ac:dyDescent="0.2">
      <c r="A38" s="43" t="s">
        <v>82</v>
      </c>
      <c r="B38" s="44" t="s">
        <v>83</v>
      </c>
      <c r="C38" s="45" t="s">
        <v>84</v>
      </c>
      <c r="D38" s="43" t="s">
        <v>85</v>
      </c>
      <c r="E38" s="43" t="s">
        <v>86</v>
      </c>
      <c r="F38" s="43">
        <v>4.0376000000000003</v>
      </c>
      <c r="G38" s="43">
        <v>122.25</v>
      </c>
      <c r="H38" s="46"/>
      <c r="I38" s="46">
        <v>493.6</v>
      </c>
    </row>
    <row r="39" spans="1:9" x14ac:dyDescent="0.2">
      <c r="A39" s="43" t="s">
        <v>82</v>
      </c>
      <c r="B39" s="44" t="s">
        <v>87</v>
      </c>
      <c r="C39" s="45" t="s">
        <v>88</v>
      </c>
      <c r="D39" s="43" t="s">
        <v>85</v>
      </c>
      <c r="E39" s="43" t="s">
        <v>86</v>
      </c>
      <c r="F39" s="43">
        <v>20.134</v>
      </c>
      <c r="G39" s="43">
        <v>28.54</v>
      </c>
      <c r="H39" s="46"/>
      <c r="I39" s="46">
        <v>574.62</v>
      </c>
    </row>
    <row r="40" spans="1:9" x14ac:dyDescent="0.2">
      <c r="A40" s="43" t="s">
        <v>82</v>
      </c>
      <c r="B40" s="44" t="s">
        <v>89</v>
      </c>
      <c r="C40" s="45" t="s">
        <v>90</v>
      </c>
      <c r="D40" s="43" t="s">
        <v>91</v>
      </c>
      <c r="E40" s="43" t="s">
        <v>86</v>
      </c>
      <c r="F40" s="43">
        <v>24</v>
      </c>
      <c r="G40" s="43">
        <v>0.81</v>
      </c>
      <c r="H40" s="46">
        <v>19.440000000000001</v>
      </c>
      <c r="I40" s="46"/>
    </row>
    <row r="41" spans="1:9" x14ac:dyDescent="0.2">
      <c r="A41" s="43" t="s">
        <v>82</v>
      </c>
      <c r="B41" s="44" t="s">
        <v>92</v>
      </c>
      <c r="C41" s="45" t="s">
        <v>93</v>
      </c>
      <c r="D41" s="43" t="s">
        <v>91</v>
      </c>
      <c r="E41" s="43" t="s">
        <v>86</v>
      </c>
      <c r="F41" s="43">
        <v>24</v>
      </c>
      <c r="G41" s="43">
        <v>0.06</v>
      </c>
      <c r="H41" s="46">
        <v>1.44</v>
      </c>
      <c r="I41" s="46"/>
    </row>
    <row r="42" spans="1:9" ht="21" x14ac:dyDescent="0.2">
      <c r="A42" s="43" t="s">
        <v>82</v>
      </c>
      <c r="B42" s="44" t="s">
        <v>94</v>
      </c>
      <c r="C42" s="45" t="s">
        <v>95</v>
      </c>
      <c r="D42" s="43" t="s">
        <v>91</v>
      </c>
      <c r="E42" s="43" t="s">
        <v>86</v>
      </c>
      <c r="F42" s="43">
        <v>24</v>
      </c>
      <c r="G42" s="43">
        <v>0.01</v>
      </c>
      <c r="H42" s="46">
        <v>0.24</v>
      </c>
      <c r="I42" s="46"/>
    </row>
    <row r="43" spans="1:9" ht="21" x14ac:dyDescent="0.2">
      <c r="A43" s="43" t="s">
        <v>82</v>
      </c>
      <c r="B43" s="44" t="s">
        <v>96</v>
      </c>
      <c r="C43" s="45" t="s">
        <v>97</v>
      </c>
      <c r="D43" s="43" t="s">
        <v>91</v>
      </c>
      <c r="E43" s="43" t="s">
        <v>86</v>
      </c>
      <c r="F43" s="43">
        <v>24</v>
      </c>
      <c r="G43" s="43">
        <v>0.66</v>
      </c>
      <c r="H43" s="46">
        <v>15.84</v>
      </c>
      <c r="I43" s="46"/>
    </row>
    <row r="44" spans="1:9" x14ac:dyDescent="0.2">
      <c r="A44" s="47" t="s">
        <v>38</v>
      </c>
      <c r="B44" s="48"/>
      <c r="C44" s="49" t="s">
        <v>39</v>
      </c>
      <c r="D44" s="48"/>
      <c r="E44" s="48"/>
      <c r="F44" s="48"/>
      <c r="G44" s="48"/>
      <c r="H44" s="48"/>
      <c r="I44" s="48"/>
    </row>
    <row r="45" spans="1:9" ht="31.5" x14ac:dyDescent="0.2">
      <c r="A45" s="38" t="s">
        <v>40</v>
      </c>
      <c r="B45" s="38" t="s">
        <v>41</v>
      </c>
      <c r="C45" s="39" t="s">
        <v>42</v>
      </c>
      <c r="D45" s="38" t="s">
        <v>81</v>
      </c>
      <c r="E45" s="40" t="s">
        <v>23</v>
      </c>
      <c r="F45" s="41">
        <v>1</v>
      </c>
      <c r="G45" s="42">
        <v>2725.53</v>
      </c>
      <c r="H45" s="42">
        <v>61.6</v>
      </c>
      <c r="I45" s="42">
        <v>2663.94</v>
      </c>
    </row>
    <row r="46" spans="1:9" x14ac:dyDescent="0.2">
      <c r="A46" s="43" t="s">
        <v>82</v>
      </c>
      <c r="B46" s="44" t="s">
        <v>83</v>
      </c>
      <c r="C46" s="45" t="s">
        <v>84</v>
      </c>
      <c r="D46" s="43" t="s">
        <v>85</v>
      </c>
      <c r="E46" s="43" t="s">
        <v>86</v>
      </c>
      <c r="F46" s="43">
        <v>16.150400000000001</v>
      </c>
      <c r="G46" s="43">
        <v>122.25</v>
      </c>
      <c r="H46" s="46"/>
      <c r="I46" s="46">
        <v>1974.39</v>
      </c>
    </row>
    <row r="47" spans="1:9" x14ac:dyDescent="0.2">
      <c r="A47" s="43" t="s">
        <v>82</v>
      </c>
      <c r="B47" s="44" t="s">
        <v>87</v>
      </c>
      <c r="C47" s="45" t="s">
        <v>88</v>
      </c>
      <c r="D47" s="43" t="s">
        <v>85</v>
      </c>
      <c r="E47" s="43" t="s">
        <v>86</v>
      </c>
      <c r="F47" s="43">
        <v>24.160799999999998</v>
      </c>
      <c r="G47" s="43">
        <v>28.54</v>
      </c>
      <c r="H47" s="46"/>
      <c r="I47" s="46">
        <v>689.55</v>
      </c>
    </row>
    <row r="48" spans="1:9" x14ac:dyDescent="0.2">
      <c r="A48" s="43" t="s">
        <v>82</v>
      </c>
      <c r="B48" s="44" t="s">
        <v>89</v>
      </c>
      <c r="C48" s="45" t="s">
        <v>90</v>
      </c>
      <c r="D48" s="43" t="s">
        <v>91</v>
      </c>
      <c r="E48" s="43" t="s">
        <v>86</v>
      </c>
      <c r="F48" s="43">
        <v>40</v>
      </c>
      <c r="G48" s="43">
        <v>0.81</v>
      </c>
      <c r="H48" s="46">
        <v>32.4</v>
      </c>
      <c r="I48" s="46"/>
    </row>
    <row r="49" spans="1:9" x14ac:dyDescent="0.2">
      <c r="A49" s="43" t="s">
        <v>82</v>
      </c>
      <c r="B49" s="44" t="s">
        <v>92</v>
      </c>
      <c r="C49" s="45" t="s">
        <v>93</v>
      </c>
      <c r="D49" s="43" t="s">
        <v>91</v>
      </c>
      <c r="E49" s="43" t="s">
        <v>86</v>
      </c>
      <c r="F49" s="43">
        <v>40</v>
      </c>
      <c r="G49" s="43">
        <v>0.06</v>
      </c>
      <c r="H49" s="46">
        <v>2.4</v>
      </c>
      <c r="I49" s="46"/>
    </row>
    <row r="50" spans="1:9" ht="21" x14ac:dyDescent="0.2">
      <c r="A50" s="43" t="s">
        <v>82</v>
      </c>
      <c r="B50" s="44" t="s">
        <v>94</v>
      </c>
      <c r="C50" s="45" t="s">
        <v>95</v>
      </c>
      <c r="D50" s="43" t="s">
        <v>91</v>
      </c>
      <c r="E50" s="43" t="s">
        <v>86</v>
      </c>
      <c r="F50" s="43">
        <v>40</v>
      </c>
      <c r="G50" s="43">
        <v>0.01</v>
      </c>
      <c r="H50" s="46">
        <v>0.4</v>
      </c>
      <c r="I50" s="46"/>
    </row>
    <row r="51" spans="1:9" ht="21" x14ac:dyDescent="0.2">
      <c r="A51" s="43" t="s">
        <v>82</v>
      </c>
      <c r="B51" s="44" t="s">
        <v>96</v>
      </c>
      <c r="C51" s="45" t="s">
        <v>97</v>
      </c>
      <c r="D51" s="43" t="s">
        <v>91</v>
      </c>
      <c r="E51" s="43" t="s">
        <v>86</v>
      </c>
      <c r="F51" s="43">
        <v>40</v>
      </c>
      <c r="G51" s="43">
        <v>0.66</v>
      </c>
      <c r="H51" s="46">
        <v>26.4</v>
      </c>
      <c r="I51" s="46"/>
    </row>
    <row r="52" spans="1:9" x14ac:dyDescent="0.2">
      <c r="A52" s="47" t="s">
        <v>44</v>
      </c>
      <c r="B52" s="48"/>
      <c r="C52" s="49" t="s">
        <v>45</v>
      </c>
      <c r="D52" s="48"/>
      <c r="E52" s="48"/>
      <c r="F52" s="48"/>
      <c r="G52" s="48"/>
      <c r="H52" s="48"/>
      <c r="I52" s="48"/>
    </row>
    <row r="53" spans="1:9" x14ac:dyDescent="0.2">
      <c r="A53" s="38" t="s">
        <v>46</v>
      </c>
      <c r="B53" s="38" t="s">
        <v>47</v>
      </c>
      <c r="C53" s="39" t="s">
        <v>48</v>
      </c>
      <c r="D53" s="38" t="s">
        <v>81</v>
      </c>
      <c r="E53" s="40" t="s">
        <v>49</v>
      </c>
      <c r="F53" s="41">
        <v>4</v>
      </c>
      <c r="G53" s="42">
        <v>624.70000000000005</v>
      </c>
      <c r="H53" s="42">
        <v>7.7</v>
      </c>
      <c r="I53" s="42">
        <v>617</v>
      </c>
    </row>
    <row r="54" spans="1:9" x14ac:dyDescent="0.2">
      <c r="A54" s="43" t="s">
        <v>82</v>
      </c>
      <c r="B54" s="44" t="s">
        <v>83</v>
      </c>
      <c r="C54" s="45" t="s">
        <v>84</v>
      </c>
      <c r="D54" s="43" t="s">
        <v>85</v>
      </c>
      <c r="E54" s="43" t="s">
        <v>86</v>
      </c>
      <c r="F54" s="43">
        <v>5.0469999999999997</v>
      </c>
      <c r="G54" s="43">
        <v>122.25</v>
      </c>
      <c r="H54" s="46"/>
      <c r="I54" s="46">
        <v>617</v>
      </c>
    </row>
    <row r="55" spans="1:9" x14ac:dyDescent="0.2">
      <c r="A55" s="43" t="s">
        <v>82</v>
      </c>
      <c r="B55" s="44" t="s">
        <v>89</v>
      </c>
      <c r="C55" s="45" t="s">
        <v>90</v>
      </c>
      <c r="D55" s="43" t="s">
        <v>91</v>
      </c>
      <c r="E55" s="43" t="s">
        <v>86</v>
      </c>
      <c r="F55" s="43">
        <v>5</v>
      </c>
      <c r="G55" s="43">
        <v>0.81</v>
      </c>
      <c r="H55" s="46">
        <v>4.05</v>
      </c>
      <c r="I55" s="46"/>
    </row>
    <row r="56" spans="1:9" x14ac:dyDescent="0.2">
      <c r="A56" s="43" t="s">
        <v>82</v>
      </c>
      <c r="B56" s="44" t="s">
        <v>92</v>
      </c>
      <c r="C56" s="45" t="s">
        <v>93</v>
      </c>
      <c r="D56" s="43" t="s">
        <v>91</v>
      </c>
      <c r="E56" s="43" t="s">
        <v>86</v>
      </c>
      <c r="F56" s="43">
        <v>5</v>
      </c>
      <c r="G56" s="43">
        <v>0.06</v>
      </c>
      <c r="H56" s="46">
        <v>0.3</v>
      </c>
      <c r="I56" s="46"/>
    </row>
    <row r="57" spans="1:9" ht="21" x14ac:dyDescent="0.2">
      <c r="A57" s="43" t="s">
        <v>82</v>
      </c>
      <c r="B57" s="44" t="s">
        <v>94</v>
      </c>
      <c r="C57" s="45" t="s">
        <v>95</v>
      </c>
      <c r="D57" s="43" t="s">
        <v>91</v>
      </c>
      <c r="E57" s="43" t="s">
        <v>86</v>
      </c>
      <c r="F57" s="43">
        <v>5</v>
      </c>
      <c r="G57" s="43">
        <v>0.01</v>
      </c>
      <c r="H57" s="46">
        <v>0.05</v>
      </c>
      <c r="I57" s="46"/>
    </row>
    <row r="58" spans="1:9" ht="21" x14ac:dyDescent="0.2">
      <c r="A58" s="43" t="s">
        <v>82</v>
      </c>
      <c r="B58" s="44" t="s">
        <v>96</v>
      </c>
      <c r="C58" s="45" t="s">
        <v>97</v>
      </c>
      <c r="D58" s="43" t="s">
        <v>91</v>
      </c>
      <c r="E58" s="43" t="s">
        <v>86</v>
      </c>
      <c r="F58" s="43">
        <v>5</v>
      </c>
      <c r="G58" s="43">
        <v>0.66</v>
      </c>
      <c r="H58" s="46">
        <v>3.3</v>
      </c>
      <c r="I58" s="46"/>
    </row>
    <row r="59" spans="1:9" ht="21" x14ac:dyDescent="0.2">
      <c r="A59" s="38" t="s">
        <v>50</v>
      </c>
      <c r="B59" s="38" t="s">
        <v>51</v>
      </c>
      <c r="C59" s="39" t="s">
        <v>52</v>
      </c>
      <c r="D59" s="38" t="s">
        <v>81</v>
      </c>
      <c r="E59" s="40" t="s">
        <v>23</v>
      </c>
      <c r="F59" s="41">
        <v>1</v>
      </c>
      <c r="G59" s="42">
        <v>1999.02</v>
      </c>
      <c r="H59" s="42">
        <v>24.64</v>
      </c>
      <c r="I59" s="42">
        <v>1974.39</v>
      </c>
    </row>
    <row r="60" spans="1:9" x14ac:dyDescent="0.2">
      <c r="A60" s="43" t="s">
        <v>82</v>
      </c>
      <c r="B60" s="44" t="s">
        <v>83</v>
      </c>
      <c r="C60" s="45" t="s">
        <v>84</v>
      </c>
      <c r="D60" s="43" t="s">
        <v>85</v>
      </c>
      <c r="E60" s="43" t="s">
        <v>86</v>
      </c>
      <c r="F60" s="43">
        <v>16.150400000000001</v>
      </c>
      <c r="G60" s="43">
        <v>122.25</v>
      </c>
      <c r="H60" s="46"/>
      <c r="I60" s="46">
        <v>1974.39</v>
      </c>
    </row>
    <row r="61" spans="1:9" x14ac:dyDescent="0.2">
      <c r="A61" s="43" t="s">
        <v>82</v>
      </c>
      <c r="B61" s="44" t="s">
        <v>89</v>
      </c>
      <c r="C61" s="45" t="s">
        <v>90</v>
      </c>
      <c r="D61" s="43" t="s">
        <v>91</v>
      </c>
      <c r="E61" s="43" t="s">
        <v>86</v>
      </c>
      <c r="F61" s="43">
        <v>16</v>
      </c>
      <c r="G61" s="43">
        <v>0.81</v>
      </c>
      <c r="H61" s="46">
        <v>12.96</v>
      </c>
      <c r="I61" s="46"/>
    </row>
    <row r="62" spans="1:9" x14ac:dyDescent="0.2">
      <c r="A62" s="43" t="s">
        <v>82</v>
      </c>
      <c r="B62" s="44" t="s">
        <v>92</v>
      </c>
      <c r="C62" s="45" t="s">
        <v>93</v>
      </c>
      <c r="D62" s="43" t="s">
        <v>91</v>
      </c>
      <c r="E62" s="43" t="s">
        <v>86</v>
      </c>
      <c r="F62" s="43">
        <v>16</v>
      </c>
      <c r="G62" s="43">
        <v>0.06</v>
      </c>
      <c r="H62" s="46">
        <v>0.96</v>
      </c>
      <c r="I62" s="46"/>
    </row>
    <row r="63" spans="1:9" ht="21" x14ac:dyDescent="0.2">
      <c r="A63" s="43" t="s">
        <v>82</v>
      </c>
      <c r="B63" s="44" t="s">
        <v>94</v>
      </c>
      <c r="C63" s="45" t="s">
        <v>95</v>
      </c>
      <c r="D63" s="43" t="s">
        <v>91</v>
      </c>
      <c r="E63" s="43" t="s">
        <v>86</v>
      </c>
      <c r="F63" s="43">
        <v>16</v>
      </c>
      <c r="G63" s="43">
        <v>0.01</v>
      </c>
      <c r="H63" s="46">
        <v>0.16</v>
      </c>
      <c r="I63" s="46"/>
    </row>
    <row r="64" spans="1:9" ht="21" x14ac:dyDescent="0.2">
      <c r="A64" s="43" t="s">
        <v>82</v>
      </c>
      <c r="B64" s="44" t="s">
        <v>96</v>
      </c>
      <c r="C64" s="45" t="s">
        <v>97</v>
      </c>
      <c r="D64" s="43" t="s">
        <v>91</v>
      </c>
      <c r="E64" s="43" t="s">
        <v>86</v>
      </c>
      <c r="F64" s="43">
        <v>16</v>
      </c>
      <c r="G64" s="43">
        <v>0.66</v>
      </c>
      <c r="H64" s="46">
        <v>10.56</v>
      </c>
      <c r="I64" s="46"/>
    </row>
    <row r="65" spans="1:9" x14ac:dyDescent="0.2">
      <c r="A65" s="38" t="s">
        <v>54</v>
      </c>
      <c r="B65" s="38" t="s">
        <v>55</v>
      </c>
      <c r="C65" s="39" t="s">
        <v>56</v>
      </c>
      <c r="D65" s="38" t="s">
        <v>81</v>
      </c>
      <c r="E65" s="40" t="s">
        <v>23</v>
      </c>
      <c r="F65" s="41">
        <v>1</v>
      </c>
      <c r="G65" s="42">
        <v>1552.1</v>
      </c>
      <c r="H65" s="42">
        <v>30.8</v>
      </c>
      <c r="I65" s="42">
        <v>1521.3</v>
      </c>
    </row>
    <row r="66" spans="1:9" x14ac:dyDescent="0.2">
      <c r="A66" s="43" t="s">
        <v>82</v>
      </c>
      <c r="B66" s="44" t="s">
        <v>83</v>
      </c>
      <c r="C66" s="45" t="s">
        <v>84</v>
      </c>
      <c r="D66" s="43" t="s">
        <v>85</v>
      </c>
      <c r="E66" s="43" t="s">
        <v>86</v>
      </c>
      <c r="F66" s="43">
        <v>10.093999999999999</v>
      </c>
      <c r="G66" s="43">
        <v>122.25</v>
      </c>
      <c r="H66" s="46"/>
      <c r="I66" s="46">
        <v>1233.99</v>
      </c>
    </row>
    <row r="67" spans="1:9" x14ac:dyDescent="0.2">
      <c r="A67" s="43" t="s">
        <v>82</v>
      </c>
      <c r="B67" s="44" t="s">
        <v>87</v>
      </c>
      <c r="C67" s="45" t="s">
        <v>88</v>
      </c>
      <c r="D67" s="43" t="s">
        <v>85</v>
      </c>
      <c r="E67" s="43" t="s">
        <v>86</v>
      </c>
      <c r="F67" s="43">
        <v>10.067</v>
      </c>
      <c r="G67" s="43">
        <v>28.54</v>
      </c>
      <c r="H67" s="46"/>
      <c r="I67" s="46">
        <v>287.31</v>
      </c>
    </row>
    <row r="68" spans="1:9" x14ac:dyDescent="0.2">
      <c r="A68" s="43" t="s">
        <v>82</v>
      </c>
      <c r="B68" s="44" t="s">
        <v>89</v>
      </c>
      <c r="C68" s="45" t="s">
        <v>90</v>
      </c>
      <c r="D68" s="43" t="s">
        <v>91</v>
      </c>
      <c r="E68" s="43" t="s">
        <v>86</v>
      </c>
      <c r="F68" s="43">
        <v>20</v>
      </c>
      <c r="G68" s="43">
        <v>0.81</v>
      </c>
      <c r="H68" s="46">
        <v>16.2</v>
      </c>
      <c r="I68" s="46"/>
    </row>
    <row r="69" spans="1:9" x14ac:dyDescent="0.2">
      <c r="A69" s="43" t="s">
        <v>82</v>
      </c>
      <c r="B69" s="44" t="s">
        <v>92</v>
      </c>
      <c r="C69" s="45" t="s">
        <v>93</v>
      </c>
      <c r="D69" s="43" t="s">
        <v>91</v>
      </c>
      <c r="E69" s="43" t="s">
        <v>86</v>
      </c>
      <c r="F69" s="43">
        <v>20</v>
      </c>
      <c r="G69" s="43">
        <v>0.06</v>
      </c>
      <c r="H69" s="46">
        <v>1.2</v>
      </c>
      <c r="I69" s="46"/>
    </row>
    <row r="70" spans="1:9" ht="21" x14ac:dyDescent="0.2">
      <c r="A70" s="43" t="s">
        <v>82</v>
      </c>
      <c r="B70" s="44" t="s">
        <v>94</v>
      </c>
      <c r="C70" s="45" t="s">
        <v>95</v>
      </c>
      <c r="D70" s="43" t="s">
        <v>91</v>
      </c>
      <c r="E70" s="43" t="s">
        <v>86</v>
      </c>
      <c r="F70" s="43">
        <v>20</v>
      </c>
      <c r="G70" s="43">
        <v>0.01</v>
      </c>
      <c r="H70" s="46">
        <v>0.2</v>
      </c>
      <c r="I70" s="46"/>
    </row>
    <row r="71" spans="1:9" ht="21" x14ac:dyDescent="0.2">
      <c r="A71" s="43" t="s">
        <v>82</v>
      </c>
      <c r="B71" s="44" t="s">
        <v>96</v>
      </c>
      <c r="C71" s="45" t="s">
        <v>97</v>
      </c>
      <c r="D71" s="43" t="s">
        <v>91</v>
      </c>
      <c r="E71" s="43" t="s">
        <v>86</v>
      </c>
      <c r="F71" s="43">
        <v>20</v>
      </c>
      <c r="G71" s="43">
        <v>0.66</v>
      </c>
      <c r="H71" s="46">
        <v>13.2</v>
      </c>
      <c r="I71" s="46"/>
    </row>
    <row r="72" spans="1:9" ht="17.25" customHeight="1" x14ac:dyDescent="0.2">
      <c r="A72" s="28"/>
      <c r="B72" s="29"/>
      <c r="C72" s="24"/>
      <c r="D72" s="29"/>
      <c r="E72" s="29"/>
      <c r="F72" s="29"/>
      <c r="G72" s="29"/>
      <c r="H72" s="29"/>
      <c r="I72" s="28"/>
    </row>
    <row r="73" spans="1:9" ht="17.25" customHeight="1" x14ac:dyDescent="0.2"/>
  </sheetData>
  <pageMargins left="0.38385799999999998" right="0.38385799999999998" top="0.38385799999999998" bottom="0.35433100000000001" header="0" footer="0"/>
  <pageSetup paperSize="9" orientation="landscape" r:id="rId1"/>
  <rowBreaks count="2" manualBreakCount="2">
    <brk id="3" max="16383" man="1"/>
    <brk id="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BE65D-2313-4403-88CF-4D996A86F3A2}">
  <sheetPr>
    <pageSetUpPr fitToPage="1"/>
  </sheetPr>
  <dimension ref="B1:N44"/>
  <sheetViews>
    <sheetView tabSelected="1" view="pageBreakPreview" zoomScale="90" zoomScaleNormal="90" zoomScaleSheetLayoutView="90" zoomScalePageLayoutView="70" workbookViewId="0">
      <selection activeCell="J21" sqref="J21"/>
    </sheetView>
  </sheetViews>
  <sheetFormatPr defaultColWidth="6.3984375" defaultRowHeight="15" x14ac:dyDescent="0.25"/>
  <cols>
    <col min="1" max="1" width="2.5" style="69" customWidth="1"/>
    <col min="2" max="2" width="36.796875" style="69" bestFit="1" customWidth="1"/>
    <col min="3" max="4" width="20" style="69" customWidth="1"/>
    <col min="5" max="5" width="16.796875" style="69" hidden="1" customWidth="1"/>
    <col min="6" max="6" width="2.5" style="69" customWidth="1"/>
    <col min="7" max="7" width="8.59765625" style="70" bestFit="1" customWidth="1"/>
    <col min="8" max="11" width="8.796875" style="69" customWidth="1"/>
    <col min="12" max="16384" width="6.3984375" style="69"/>
  </cols>
  <sheetData>
    <row r="1" spans="2:14" ht="18" x14ac:dyDescent="0.25">
      <c r="B1" s="68"/>
      <c r="C1" s="68"/>
      <c r="D1" s="68"/>
      <c r="E1" s="68"/>
    </row>
    <row r="2" spans="2:14" ht="18" x14ac:dyDescent="0.25">
      <c r="B2" s="68"/>
      <c r="C2" s="68"/>
      <c r="D2" s="68"/>
      <c r="E2" s="68"/>
    </row>
    <row r="3" spans="2:14" ht="18" x14ac:dyDescent="0.25">
      <c r="B3" s="68"/>
      <c r="C3" s="68"/>
      <c r="D3" s="68"/>
      <c r="E3" s="68"/>
    </row>
    <row r="4" spans="2:14" ht="18" x14ac:dyDescent="0.25">
      <c r="B4" s="68"/>
      <c r="C4" s="68"/>
      <c r="D4" s="68"/>
      <c r="E4" s="68"/>
    </row>
    <row r="5" spans="2:14" ht="18" x14ac:dyDescent="0.25">
      <c r="B5" s="71"/>
      <c r="C5" s="71"/>
      <c r="D5" s="71"/>
      <c r="E5" s="71"/>
    </row>
    <row r="6" spans="2:14" ht="18" x14ac:dyDescent="0.25">
      <c r="B6" s="68" t="s">
        <v>108</v>
      </c>
      <c r="C6" s="68"/>
      <c r="D6" s="68"/>
      <c r="E6" s="71"/>
    </row>
    <row r="7" spans="2:14" ht="18" x14ac:dyDescent="0.25">
      <c r="B7" s="71"/>
      <c r="C7" s="71"/>
      <c r="D7" s="71"/>
      <c r="E7" s="71"/>
    </row>
    <row r="8" spans="2:14" ht="34.5" customHeight="1" x14ac:dyDescent="0.25">
      <c r="B8" s="72" t="s">
        <v>109</v>
      </c>
      <c r="C8" s="72"/>
      <c r="D8" s="72"/>
      <c r="E8" s="72"/>
    </row>
    <row r="9" spans="2:14" x14ac:dyDescent="0.25">
      <c r="B9" s="73"/>
      <c r="H9" s="74"/>
      <c r="I9" s="74"/>
      <c r="J9" s="75"/>
      <c r="K9" s="75"/>
    </row>
    <row r="10" spans="2:14" x14ac:dyDescent="0.25">
      <c r="B10" s="76">
        <v>0.05</v>
      </c>
      <c r="C10" s="77" t="s">
        <v>110</v>
      </c>
      <c r="E10" s="73"/>
      <c r="H10" s="74"/>
      <c r="I10" s="78" t="s">
        <v>111</v>
      </c>
      <c r="J10" s="78"/>
      <c r="K10" s="78"/>
    </row>
    <row r="11" spans="2:14" x14ac:dyDescent="0.25">
      <c r="B11" s="73"/>
      <c r="H11" s="74"/>
      <c r="I11" s="74"/>
      <c r="J11" s="75"/>
      <c r="K11" s="75"/>
    </row>
    <row r="12" spans="2:14" ht="60" x14ac:dyDescent="0.25">
      <c r="B12" s="79" t="s">
        <v>13</v>
      </c>
      <c r="C12" s="80" t="s">
        <v>112</v>
      </c>
      <c r="D12" s="80" t="s">
        <v>17</v>
      </c>
      <c r="E12" s="80" t="s">
        <v>113</v>
      </c>
      <c r="H12" s="74"/>
      <c r="I12" s="74" t="s">
        <v>114</v>
      </c>
      <c r="J12" s="74" t="s">
        <v>115</v>
      </c>
      <c r="K12" s="74" t="s">
        <v>116</v>
      </c>
      <c r="L12" s="73"/>
    </row>
    <row r="13" spans="2:14" x14ac:dyDescent="0.25">
      <c r="B13" s="81" t="s">
        <v>117</v>
      </c>
      <c r="C13" s="82">
        <v>0.03</v>
      </c>
      <c r="D13" s="82">
        <f>C13</f>
        <v>0.03</v>
      </c>
      <c r="E13" s="82">
        <v>1.4999999999999999E-2</v>
      </c>
      <c r="H13" s="74" t="s">
        <v>118</v>
      </c>
      <c r="I13" s="82">
        <v>0.03</v>
      </c>
      <c r="J13" s="82">
        <v>0.04</v>
      </c>
      <c r="K13" s="82">
        <v>5.5E-2</v>
      </c>
      <c r="M13" s="69" t="s">
        <v>119</v>
      </c>
      <c r="N13" s="83">
        <f>0.97/100</f>
        <v>9.7000000000000003E-3</v>
      </c>
    </row>
    <row r="14" spans="2:14" x14ac:dyDescent="0.25">
      <c r="B14" s="81" t="s">
        <v>120</v>
      </c>
      <c r="C14" s="82">
        <v>4.0000000000000001E-3</v>
      </c>
      <c r="D14" s="82">
        <f>C14</f>
        <v>4.0000000000000001E-3</v>
      </c>
      <c r="E14" s="82">
        <v>1.5E-3</v>
      </c>
      <c r="H14" s="74"/>
      <c r="I14" s="82"/>
      <c r="J14" s="82"/>
      <c r="K14" s="82"/>
    </row>
    <row r="15" spans="2:14" x14ac:dyDescent="0.25">
      <c r="B15" s="81" t="s">
        <v>121</v>
      </c>
      <c r="C15" s="82">
        <v>4.0000000000000001E-3</v>
      </c>
      <c r="D15" s="82">
        <f>C15</f>
        <v>4.0000000000000001E-3</v>
      </c>
      <c r="E15" s="82">
        <v>1.5E-3</v>
      </c>
      <c r="H15" s="74" t="s">
        <v>122</v>
      </c>
      <c r="I15" s="82">
        <v>8.0000000000000002E-3</v>
      </c>
      <c r="J15" s="82">
        <v>8.0000000000000002E-3</v>
      </c>
      <c r="K15" s="82">
        <v>0.01</v>
      </c>
    </row>
    <row r="16" spans="2:14" x14ac:dyDescent="0.25">
      <c r="B16" s="81" t="s">
        <v>123</v>
      </c>
      <c r="C16" s="82">
        <v>9.7000000000000003E-3</v>
      </c>
      <c r="D16" s="82">
        <f>C16</f>
        <v>9.7000000000000003E-3</v>
      </c>
      <c r="E16" s="82">
        <v>5.5999999999999999E-3</v>
      </c>
      <c r="H16" s="74" t="s">
        <v>124</v>
      </c>
      <c r="I16" s="82">
        <v>9.7000000000000003E-3</v>
      </c>
      <c r="J16" s="82">
        <v>1.2699999999999999E-2</v>
      </c>
      <c r="K16" s="82">
        <v>1.2699999999999999E-2</v>
      </c>
    </row>
    <row r="17" spans="2:12" x14ac:dyDescent="0.25">
      <c r="B17" s="84" t="s">
        <v>125</v>
      </c>
      <c r="C17" s="85">
        <f>SUM(C13:C16)</f>
        <v>4.7700000000000006E-2</v>
      </c>
      <c r="D17" s="85">
        <f>SUM(D13:D16)</f>
        <v>4.7700000000000006E-2</v>
      </c>
      <c r="E17" s="85">
        <f>SUM(E13:E16)</f>
        <v>2.3600000000000003E-2</v>
      </c>
      <c r="H17" s="74"/>
      <c r="I17" s="82"/>
      <c r="J17" s="82"/>
      <c r="K17" s="82"/>
    </row>
    <row r="18" spans="2:12" x14ac:dyDescent="0.25">
      <c r="B18" s="81" t="s">
        <v>126</v>
      </c>
      <c r="C18" s="82">
        <v>5.8999999999999999E-3</v>
      </c>
      <c r="D18" s="82">
        <f>C18</f>
        <v>5.8999999999999999E-3</v>
      </c>
      <c r="E18" s="82">
        <v>8.5000000000000006E-3</v>
      </c>
      <c r="H18" s="74"/>
      <c r="I18" s="82"/>
      <c r="J18" s="82"/>
      <c r="K18" s="82"/>
    </row>
    <row r="19" spans="2:12" x14ac:dyDescent="0.25">
      <c r="B19" s="84" t="s">
        <v>127</v>
      </c>
      <c r="C19" s="86">
        <f>C18</f>
        <v>5.8999999999999999E-3</v>
      </c>
      <c r="D19" s="86">
        <f>D18</f>
        <v>5.8999999999999999E-3</v>
      </c>
      <c r="E19" s="86">
        <f>E18</f>
        <v>8.5000000000000006E-3</v>
      </c>
      <c r="H19" s="74" t="s">
        <v>128</v>
      </c>
      <c r="I19" s="82">
        <v>5.8999999999999999E-3</v>
      </c>
      <c r="J19" s="82">
        <v>1.23E-2</v>
      </c>
      <c r="K19" s="82">
        <v>1.3899999999999999E-2</v>
      </c>
    </row>
    <row r="20" spans="2:12" x14ac:dyDescent="0.25">
      <c r="B20" s="81" t="s">
        <v>129</v>
      </c>
      <c r="C20" s="82">
        <v>6.1600000000000002E-2</v>
      </c>
      <c r="D20" s="82">
        <v>6.1600000000000002E-2</v>
      </c>
      <c r="E20" s="82">
        <v>3.5000000000000003E-2</v>
      </c>
      <c r="H20" s="74"/>
      <c r="I20" s="82"/>
      <c r="J20" s="82"/>
      <c r="K20" s="82"/>
    </row>
    <row r="21" spans="2:12" x14ac:dyDescent="0.25">
      <c r="B21" s="84" t="s">
        <v>130</v>
      </c>
      <c r="C21" s="87">
        <f>C20</f>
        <v>6.1600000000000002E-2</v>
      </c>
      <c r="D21" s="87">
        <f>D20</f>
        <v>6.1600000000000002E-2</v>
      </c>
      <c r="E21" s="87">
        <f>E20</f>
        <v>3.5000000000000003E-2</v>
      </c>
      <c r="H21" s="74" t="s">
        <v>131</v>
      </c>
      <c r="I21" s="82">
        <v>6.1600000000000002E-2</v>
      </c>
      <c r="J21" s="82">
        <v>7.3999999999999996E-2</v>
      </c>
      <c r="K21" s="82">
        <v>8.9599999999999999E-2</v>
      </c>
      <c r="L21" s="88"/>
    </row>
    <row r="22" spans="2:12" x14ac:dyDescent="0.25">
      <c r="B22" s="89" t="s">
        <v>132</v>
      </c>
      <c r="C22" s="90">
        <f>(1+C17)*(1+C19)*(1+C21)</f>
        <v>1.1188005260880003</v>
      </c>
      <c r="D22" s="90">
        <f>(1+D17)*(1+D19)*(1+D21)</f>
        <v>1.1188005260880003</v>
      </c>
      <c r="E22" s="90">
        <f>(1+E17)*(1+E19)*(1+E21)</f>
        <v>1.0684311210000002</v>
      </c>
      <c r="H22" s="74"/>
      <c r="I22" s="82"/>
      <c r="J22" s="82"/>
      <c r="K22" s="82"/>
    </row>
    <row r="23" spans="2:12" x14ac:dyDescent="0.25">
      <c r="B23" s="81" t="s">
        <v>133</v>
      </c>
      <c r="C23" s="82">
        <v>6.4999999999999997E-3</v>
      </c>
      <c r="D23" s="82">
        <f>C23</f>
        <v>6.4999999999999997E-3</v>
      </c>
      <c r="E23" s="82">
        <f>D23</f>
        <v>6.4999999999999997E-3</v>
      </c>
      <c r="H23" s="74"/>
      <c r="I23" s="82"/>
      <c r="J23" s="82"/>
      <c r="K23" s="82"/>
    </row>
    <row r="24" spans="2:12" x14ac:dyDescent="0.25">
      <c r="B24" s="81" t="s">
        <v>134</v>
      </c>
      <c r="C24" s="82">
        <v>0.03</v>
      </c>
      <c r="D24" s="82">
        <f>C24</f>
        <v>0.03</v>
      </c>
      <c r="E24" s="82">
        <f>D24</f>
        <v>0.03</v>
      </c>
      <c r="H24" s="74"/>
      <c r="I24" s="82"/>
      <c r="J24" s="82"/>
      <c r="K24" s="82"/>
    </row>
    <row r="25" spans="2:12" x14ac:dyDescent="0.25">
      <c r="B25" s="81" t="s">
        <v>135</v>
      </c>
      <c r="C25" s="82"/>
      <c r="D25" s="82">
        <v>0.05</v>
      </c>
      <c r="E25" s="82"/>
      <c r="H25" s="74"/>
      <c r="I25" s="82">
        <v>0.02</v>
      </c>
      <c r="J25" s="82"/>
      <c r="K25" s="82">
        <v>0.05</v>
      </c>
      <c r="L25" s="69" t="s">
        <v>136</v>
      </c>
    </row>
    <row r="26" spans="2:12" x14ac:dyDescent="0.25">
      <c r="B26" s="81" t="s">
        <v>137</v>
      </c>
      <c r="C26" s="82"/>
      <c r="D26" s="82"/>
      <c r="E26" s="82"/>
      <c r="H26" s="74"/>
      <c r="I26" s="82"/>
      <c r="J26" s="82"/>
      <c r="K26" s="82"/>
    </row>
    <row r="27" spans="2:12" x14ac:dyDescent="0.25">
      <c r="B27" s="89" t="s">
        <v>138</v>
      </c>
      <c r="C27" s="91">
        <f>1-SUM(C23:C26)</f>
        <v>0.96350000000000002</v>
      </c>
      <c r="D27" s="91">
        <f>1-SUM(D23:D26)</f>
        <v>0.91349999999999998</v>
      </c>
      <c r="E27" s="91">
        <f>1-SUM(E23:E26)</f>
        <v>0.96350000000000002</v>
      </c>
      <c r="H27" s="74"/>
      <c r="I27" s="82"/>
      <c r="J27" s="82"/>
      <c r="K27" s="82"/>
    </row>
    <row r="28" spans="2:12" ht="18" x14ac:dyDescent="0.25">
      <c r="C28" s="92">
        <f>ROUND(C22/C27-1,4)</f>
        <v>0.16120000000000001</v>
      </c>
      <c r="D28" s="92">
        <f>ROUND(D22/D27-1,4)</f>
        <v>0.22470000000000001</v>
      </c>
      <c r="E28" s="92">
        <f>E22/E27-1</f>
        <v>0.10890619719771677</v>
      </c>
      <c r="H28" s="74" t="s">
        <v>139</v>
      </c>
      <c r="I28" s="93">
        <v>0.2034</v>
      </c>
      <c r="J28" s="93">
        <v>0.22120000000000001</v>
      </c>
      <c r="K28" s="93">
        <v>0.25</v>
      </c>
    </row>
    <row r="29" spans="2:12" ht="18" x14ac:dyDescent="0.25">
      <c r="C29" s="92"/>
      <c r="D29" s="92"/>
      <c r="E29" s="92"/>
      <c r="H29" s="73"/>
      <c r="I29" s="88"/>
      <c r="J29" s="88"/>
      <c r="K29" s="88"/>
    </row>
    <row r="30" spans="2:12" x14ac:dyDescent="0.25">
      <c r="B30" s="69" t="s">
        <v>140</v>
      </c>
      <c r="I30" s="88" t="s">
        <v>141</v>
      </c>
      <c r="J30" s="88"/>
      <c r="K30" s="88"/>
    </row>
    <row r="31" spans="2:12" x14ac:dyDescent="0.25">
      <c r="I31" s="88"/>
      <c r="J31" s="88"/>
      <c r="K31" s="88"/>
    </row>
    <row r="44" spans="2:5" ht="41.25" customHeight="1" x14ac:dyDescent="0.25">
      <c r="B44" s="94" t="s">
        <v>142</v>
      </c>
      <c r="C44" s="94"/>
      <c r="D44" s="94"/>
      <c r="E44" s="94"/>
    </row>
  </sheetData>
  <mergeCells count="8">
    <mergeCell ref="I10:K10"/>
    <mergeCell ref="B44:E44"/>
    <mergeCell ref="B1:E1"/>
    <mergeCell ref="B2:E2"/>
    <mergeCell ref="B3:E3"/>
    <mergeCell ref="B4:E4"/>
    <mergeCell ref="B6:D6"/>
    <mergeCell ref="B8:E8"/>
  </mergeCells>
  <printOptions horizontalCentered="1"/>
  <pageMargins left="0.98402777777777795" right="0.78749999999999998" top="0.98402777777777795" bottom="0.78749999999999998" header="0.51180555555555496" footer="0.51180555555555496"/>
  <pageSetup paperSize="9" scale="72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SINTETICO</vt:lpstr>
      <vt:lpstr>ANALITICO</vt:lpstr>
      <vt:lpstr>05_BDI</vt:lpstr>
      <vt:lpstr>'05_BDI'!Area_de_impressao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Luis Viana dos Santos Junior</cp:lastModifiedBy>
  <dcterms:modified xsi:type="dcterms:W3CDTF">2022-09-16T14:14:09Z</dcterms:modified>
</cp:coreProperties>
</file>